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908"/>
  <workbookPr showInkAnnotation="0" defaultThemeVersion="124226"/>
  <mc:AlternateContent xmlns:mc="http://schemas.openxmlformats.org/markup-compatibility/2006">
    <mc:Choice Requires="x15">
      <x15ac:absPath xmlns:x15ac="http://schemas.microsoft.com/office/spreadsheetml/2010/11/ac" url="/Users/sherlynandika/Desktop/"/>
    </mc:Choice>
  </mc:AlternateContent>
  <xr:revisionPtr revIDLastSave="0" documentId="8_{269884C6-11EA-2D4B-BBBD-D8BB39FE8CE9}" xr6:coauthVersionLast="45" xr6:coauthVersionMax="45" xr10:uidLastSave="{00000000-0000-0000-0000-000000000000}"/>
  <bookViews>
    <workbookView xWindow="0" yWindow="460" windowWidth="28760" windowHeight="16220" activeTab="3" xr2:uid="{00000000-000D-0000-FFFF-FFFF00000000}"/>
  </bookViews>
  <sheets>
    <sheet name="OTB Budget Break Up" sheetId="8" r:id="rId1"/>
    <sheet name="Total Assortment Plan" sheetId="5" r:id="rId2"/>
    <sheet name="Assortment by Grid Sept" sheetId="12" r:id="rId3"/>
    <sheet name="Assortment by Grid Oct" sheetId="15" r:id="rId4"/>
  </sheets>
  <definedNames>
    <definedName name="_xlnm.Print_Area" localSheetId="0">'OTB Budget Break Up'!$A$1:$G$38</definedName>
  </definedName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V11" i="12" l="1"/>
  <c r="L45" i="12"/>
  <c r="F28" i="12"/>
  <c r="H28" i="12"/>
  <c r="L31" i="15"/>
  <c r="L58" i="5"/>
  <c r="L59" i="5"/>
  <c r="L60" i="5"/>
  <c r="L61" i="5"/>
  <c r="L62" i="5"/>
  <c r="L63" i="5"/>
  <c r="L64" i="5"/>
  <c r="L65" i="5"/>
  <c r="L66" i="5"/>
  <c r="L67" i="5"/>
  <c r="N58" i="5"/>
  <c r="N59" i="5"/>
  <c r="N60" i="5"/>
  <c r="N61" i="5"/>
  <c r="N62" i="5"/>
  <c r="N63" i="5"/>
  <c r="N64" i="5"/>
  <c r="N65" i="5"/>
  <c r="N66" i="5"/>
  <c r="N67" i="5"/>
  <c r="L94" i="5"/>
  <c r="J87" i="5"/>
  <c r="J88" i="5"/>
  <c r="J82" i="5"/>
  <c r="J83" i="5"/>
  <c r="J81" i="5"/>
  <c r="J59" i="5"/>
  <c r="J60" i="5"/>
  <c r="J61" i="5"/>
  <c r="J62" i="5"/>
  <c r="J64" i="5"/>
  <c r="J65" i="5"/>
  <c r="J66" i="5"/>
  <c r="J58" i="5"/>
  <c r="J52" i="5"/>
  <c r="J51" i="5"/>
  <c r="J46" i="5"/>
  <c r="J47" i="5"/>
  <c r="J48" i="5"/>
  <c r="J45" i="5"/>
  <c r="J39" i="5"/>
  <c r="J40" i="5"/>
  <c r="J41" i="5"/>
  <c r="J38" i="5"/>
  <c r="J27" i="5"/>
  <c r="J28" i="5"/>
  <c r="J29" i="5"/>
  <c r="J30" i="5"/>
  <c r="J31" i="5"/>
  <c r="J32" i="5"/>
  <c r="J33" i="5"/>
  <c r="J26" i="5"/>
  <c r="J18" i="5"/>
  <c r="J19" i="5"/>
  <c r="J20" i="5"/>
  <c r="J21" i="5"/>
  <c r="J22" i="5"/>
  <c r="J23" i="5"/>
  <c r="J17" i="5"/>
  <c r="N86" i="5"/>
  <c r="L86" i="5"/>
  <c r="O86" i="5"/>
  <c r="N87" i="5"/>
  <c r="L87" i="5"/>
  <c r="O87" i="5"/>
  <c r="N88" i="5"/>
  <c r="L88" i="5"/>
  <c r="O88" i="5"/>
  <c r="O89" i="5"/>
  <c r="N81" i="5"/>
  <c r="L81" i="5"/>
  <c r="O81" i="5"/>
  <c r="N82" i="5"/>
  <c r="L82" i="5"/>
  <c r="O82" i="5"/>
  <c r="N83" i="5"/>
  <c r="L83" i="5"/>
  <c r="O83" i="5"/>
  <c r="O84" i="5"/>
  <c r="O96" i="5"/>
  <c r="N70" i="5"/>
  <c r="L70" i="5"/>
  <c r="O70" i="5"/>
  <c r="N71" i="5"/>
  <c r="L71" i="5"/>
  <c r="O71" i="5"/>
  <c r="N69" i="5"/>
  <c r="L69" i="5"/>
  <c r="O69" i="5"/>
  <c r="O59" i="5"/>
  <c r="O60" i="5"/>
  <c r="O61" i="5"/>
  <c r="O62" i="5"/>
  <c r="O63" i="5"/>
  <c r="O64" i="5"/>
  <c r="O65" i="5"/>
  <c r="O66" i="5"/>
  <c r="O58" i="5"/>
  <c r="L52" i="5"/>
  <c r="O52" i="5"/>
  <c r="L51" i="5"/>
  <c r="O51" i="5"/>
  <c r="N46" i="5"/>
  <c r="L46" i="5"/>
  <c r="O46" i="5"/>
  <c r="N47" i="5"/>
  <c r="L47" i="5"/>
  <c r="O47" i="5"/>
  <c r="N48" i="5"/>
  <c r="L48" i="5"/>
  <c r="O48" i="5"/>
  <c r="N45" i="5"/>
  <c r="L45" i="5"/>
  <c r="O45" i="5"/>
  <c r="N44" i="5"/>
  <c r="N39" i="5"/>
  <c r="L39" i="5"/>
  <c r="O39" i="5"/>
  <c r="N40" i="5"/>
  <c r="L40" i="5"/>
  <c r="O40" i="5"/>
  <c r="N41" i="5"/>
  <c r="L41" i="5"/>
  <c r="O41" i="5"/>
  <c r="N38" i="5"/>
  <c r="L38" i="5"/>
  <c r="O38" i="5"/>
  <c r="N26" i="5"/>
  <c r="L26" i="5"/>
  <c r="O26" i="5"/>
  <c r="N27" i="5"/>
  <c r="L27" i="5"/>
  <c r="O27" i="5"/>
  <c r="N28" i="5"/>
  <c r="L28" i="5"/>
  <c r="O28" i="5"/>
  <c r="N29" i="5"/>
  <c r="L29" i="5"/>
  <c r="O29" i="5"/>
  <c r="N30" i="5"/>
  <c r="L30" i="5"/>
  <c r="O30" i="5"/>
  <c r="N31" i="5"/>
  <c r="L31" i="5"/>
  <c r="O31" i="5"/>
  <c r="N32" i="5"/>
  <c r="O32" i="5"/>
  <c r="N33" i="5"/>
  <c r="O33" i="5"/>
  <c r="L34" i="5"/>
  <c r="N18" i="5"/>
  <c r="L18" i="5"/>
  <c r="O18" i="5"/>
  <c r="N19" i="5"/>
  <c r="L19" i="5"/>
  <c r="O19" i="5"/>
  <c r="N20" i="5"/>
  <c r="L20" i="5"/>
  <c r="O20" i="5"/>
  <c r="N21" i="5"/>
  <c r="L21" i="5"/>
  <c r="O21" i="5"/>
  <c r="N22" i="5"/>
  <c r="L22" i="5"/>
  <c r="O22" i="5"/>
  <c r="N23" i="5"/>
  <c r="L23" i="5"/>
  <c r="O23" i="5"/>
  <c r="N17" i="5"/>
  <c r="L17" i="5"/>
  <c r="O17" i="5"/>
  <c r="L6" i="5"/>
  <c r="N6" i="5"/>
  <c r="O6" i="5"/>
  <c r="L7" i="5"/>
  <c r="N7" i="5"/>
  <c r="O7" i="5"/>
  <c r="L8" i="5"/>
  <c r="N8" i="5"/>
  <c r="O8" i="5"/>
  <c r="L9" i="5"/>
  <c r="N9" i="5"/>
  <c r="O9" i="5"/>
  <c r="L10" i="5"/>
  <c r="N10" i="5"/>
  <c r="O10" i="5"/>
  <c r="L11" i="5"/>
  <c r="N11" i="5"/>
  <c r="O11" i="5"/>
  <c r="L12" i="5"/>
  <c r="N12" i="5"/>
  <c r="O12" i="5"/>
  <c r="L13" i="5"/>
  <c r="N13" i="5"/>
  <c r="O13" i="5"/>
  <c r="L14" i="5"/>
  <c r="N14" i="5"/>
  <c r="O14" i="5"/>
  <c r="J7" i="5"/>
  <c r="J8" i="5"/>
  <c r="J9" i="5"/>
  <c r="J10" i="5"/>
  <c r="J11" i="5"/>
  <c r="J12" i="5"/>
  <c r="J13" i="5"/>
  <c r="J14" i="5"/>
  <c r="J6" i="5"/>
  <c r="O37" i="5"/>
  <c r="N11" i="12"/>
  <c r="X11" i="12"/>
  <c r="Z11" i="12"/>
  <c r="D11" i="12"/>
  <c r="F11" i="12"/>
  <c r="H11" i="12"/>
  <c r="J11" i="12"/>
  <c r="L11" i="12"/>
  <c r="P11" i="12"/>
  <c r="R11" i="12"/>
  <c r="T11" i="12"/>
  <c r="D16" i="12"/>
  <c r="F45" i="12"/>
  <c r="J45" i="12"/>
  <c r="N45" i="12"/>
  <c r="D45" i="12"/>
  <c r="H45" i="12"/>
  <c r="D50" i="12"/>
  <c r="H64" i="12"/>
  <c r="D64" i="12"/>
  <c r="F64" i="12"/>
  <c r="D69" i="12"/>
  <c r="D28" i="12"/>
  <c r="J28" i="12"/>
  <c r="L28" i="12"/>
  <c r="D33" i="12"/>
  <c r="D74" i="12"/>
  <c r="G77" i="12"/>
  <c r="G73" i="12"/>
  <c r="I73" i="12"/>
  <c r="D11" i="15"/>
  <c r="F11" i="15"/>
  <c r="L11" i="15"/>
  <c r="H11" i="15"/>
  <c r="N11" i="15"/>
  <c r="J11" i="15"/>
  <c r="P11" i="15"/>
  <c r="R11" i="15"/>
  <c r="T11" i="15"/>
  <c r="V11" i="15"/>
  <c r="X11" i="15"/>
  <c r="Z11" i="15"/>
  <c r="D16" i="15"/>
  <c r="H31" i="15"/>
  <c r="J31" i="15"/>
  <c r="D31" i="15"/>
  <c r="F31" i="15"/>
  <c r="D36" i="15"/>
  <c r="D49" i="15"/>
  <c r="F49" i="15"/>
  <c r="J49" i="15"/>
  <c r="L49" i="15"/>
  <c r="H49" i="15"/>
  <c r="N49" i="15"/>
  <c r="D54" i="15"/>
  <c r="D68" i="15"/>
  <c r="F68" i="15"/>
  <c r="H68" i="15"/>
  <c r="D73" i="15"/>
  <c r="L79" i="15"/>
  <c r="K88" i="15"/>
  <c r="K85" i="15"/>
  <c r="M85" i="15"/>
  <c r="N85" i="15"/>
  <c r="K86" i="15"/>
  <c r="M86" i="15"/>
  <c r="N86" i="15"/>
  <c r="K87" i="15"/>
  <c r="M87" i="15"/>
  <c r="N87" i="15"/>
  <c r="K84" i="15"/>
  <c r="M84" i="15"/>
  <c r="N84" i="15"/>
  <c r="D74" i="15"/>
  <c r="D72" i="15"/>
  <c r="D35" i="15"/>
  <c r="V12" i="15"/>
  <c r="P12" i="15"/>
  <c r="R12" i="15"/>
  <c r="T12" i="15"/>
  <c r="J12" i="15"/>
  <c r="L12" i="15"/>
  <c r="N12" i="15"/>
  <c r="H12" i="15"/>
  <c r="X12" i="15"/>
  <c r="D12" i="15"/>
  <c r="F12" i="15"/>
  <c r="Z12" i="15"/>
  <c r="D17" i="15"/>
  <c r="L32" i="15"/>
  <c r="D32" i="15"/>
  <c r="F32" i="15"/>
  <c r="H32" i="15"/>
  <c r="J32" i="15"/>
  <c r="D37" i="15"/>
  <c r="N50" i="15"/>
  <c r="J50" i="15"/>
  <c r="H50" i="15"/>
  <c r="L50" i="15"/>
  <c r="D50" i="15"/>
  <c r="F50" i="15"/>
  <c r="D55" i="15"/>
  <c r="L80" i="15"/>
  <c r="D15" i="15"/>
  <c r="D53" i="15"/>
  <c r="L78" i="15"/>
  <c r="O67" i="5"/>
  <c r="O72" i="5"/>
  <c r="O79" i="5"/>
  <c r="O15" i="5"/>
  <c r="O24" i="5"/>
  <c r="O34" i="5"/>
  <c r="O36" i="5"/>
  <c r="O42" i="5"/>
  <c r="O49" i="5"/>
  <c r="O54" i="5"/>
  <c r="O56" i="5"/>
  <c r="O98" i="5"/>
  <c r="D68" i="12"/>
  <c r="O80" i="5"/>
  <c r="G76" i="12"/>
  <c r="I76" i="12"/>
  <c r="G75" i="12"/>
  <c r="I75" i="12"/>
  <c r="G74" i="12"/>
  <c r="I74" i="12"/>
  <c r="D75" i="12"/>
  <c r="D49" i="12"/>
  <c r="D32" i="12"/>
  <c r="D15" i="12"/>
  <c r="D73" i="12"/>
  <c r="H65" i="12"/>
  <c r="D65" i="12"/>
  <c r="F65" i="12"/>
  <c r="D70" i="12"/>
  <c r="N46" i="12"/>
  <c r="D46" i="12"/>
  <c r="F46" i="12"/>
  <c r="H46" i="12"/>
  <c r="J46" i="12"/>
  <c r="L46" i="12"/>
  <c r="D51" i="12"/>
  <c r="D29" i="12"/>
  <c r="F29" i="12"/>
  <c r="J29" i="12"/>
  <c r="L29" i="12"/>
  <c r="H29" i="12"/>
  <c r="D34" i="12"/>
  <c r="Z12" i="12"/>
  <c r="X12" i="12"/>
  <c r="V12" i="12"/>
  <c r="T12" i="12"/>
  <c r="R12" i="12"/>
  <c r="P12" i="12"/>
  <c r="N12" i="12"/>
  <c r="L12" i="12"/>
  <c r="J12" i="12"/>
  <c r="H12" i="12"/>
  <c r="D17" i="12"/>
  <c r="F12" i="12"/>
  <c r="D12" i="12"/>
  <c r="L15" i="5"/>
  <c r="L24" i="5"/>
  <c r="L36" i="5"/>
  <c r="L42" i="5"/>
  <c r="L49" i="5"/>
  <c r="L54" i="5"/>
  <c r="L56" i="5"/>
  <c r="L72" i="5"/>
  <c r="L77" i="5"/>
  <c r="L79" i="5"/>
  <c r="L84" i="5"/>
  <c r="L89" i="5"/>
  <c r="L96" i="5"/>
  <c r="L98" i="5"/>
  <c r="M15" i="5"/>
  <c r="M24" i="5"/>
  <c r="M34" i="5"/>
  <c r="M36" i="5"/>
  <c r="M42" i="5"/>
  <c r="M49" i="5"/>
  <c r="M54" i="5"/>
  <c r="M56" i="5"/>
  <c r="M67" i="5"/>
  <c r="M72" i="5"/>
  <c r="M77" i="5"/>
  <c r="M79" i="5"/>
  <c r="M84" i="5"/>
  <c r="M89" i="5"/>
  <c r="M94" i="5"/>
  <c r="M96" i="5"/>
  <c r="M98" i="5"/>
  <c r="N15" i="5"/>
  <c r="N24" i="5"/>
  <c r="N34" i="5"/>
  <c r="N36" i="5"/>
  <c r="N42" i="5"/>
  <c r="N49" i="5"/>
  <c r="N54" i="5"/>
  <c r="N56" i="5"/>
  <c r="N72" i="5"/>
  <c r="N77" i="5"/>
  <c r="N79" i="5"/>
  <c r="N84" i="5"/>
  <c r="N89" i="5"/>
  <c r="N94" i="5"/>
  <c r="N96" i="5"/>
  <c r="N98" i="5"/>
  <c r="K15" i="5"/>
  <c r="K24" i="5"/>
  <c r="K34" i="5"/>
  <c r="K36" i="5"/>
  <c r="K42" i="5"/>
  <c r="K49" i="5"/>
  <c r="K54" i="5"/>
  <c r="K56" i="5"/>
  <c r="K67" i="5"/>
  <c r="K72" i="5"/>
  <c r="K77" i="5"/>
  <c r="K79" i="5"/>
  <c r="K84" i="5"/>
  <c r="K89" i="5"/>
  <c r="K94" i="5"/>
  <c r="K96" i="5"/>
  <c r="K98" i="5"/>
  <c r="O94" i="5"/>
  <c r="O77" i="5"/>
  <c r="O97" i="5"/>
  <c r="D69" i="15"/>
  <c r="F69" i="15"/>
  <c r="H69" i="15"/>
  <c r="O57" i="5"/>
  <c r="E25" i="8"/>
</calcChain>
</file>

<file path=xl/sharedStrings.xml><?xml version="1.0" encoding="utf-8"?>
<sst xmlns="http://schemas.openxmlformats.org/spreadsheetml/2006/main" count="1179" uniqueCount="202">
  <si>
    <t xml:space="preserve">Open To Buy Budget Break Up </t>
  </si>
  <si>
    <r>
      <t xml:space="preserve">Based on the brief provided by Sportsgirl you and your Planner have decided to allocate the $125,000 in Open To Buy as a % of the Department to each of the  </t>
    </r>
    <r>
      <rPr>
        <b/>
        <sz val="12"/>
        <color theme="1"/>
        <rFont val="Calibri"/>
        <family val="2"/>
        <scheme val="minor"/>
      </rPr>
      <t>categories of merchandise</t>
    </r>
    <r>
      <rPr>
        <sz val="12"/>
        <color theme="1"/>
        <rFont val="Calibri"/>
        <family val="2"/>
        <scheme val="minor"/>
      </rPr>
      <t xml:space="preserve">. Additionally the Planner has calculated the number of Options required in total for each drop. </t>
    </r>
  </si>
  <si>
    <t>DEPARTMENT: GIRLS 8-16</t>
  </si>
  <si>
    <t>CLASS</t>
  </si>
  <si>
    <t>OPTIONS PER MONTH</t>
  </si>
  <si>
    <t>% OF DEPT</t>
  </si>
  <si>
    <t>TOPS</t>
  </si>
  <si>
    <t>BOTTOMS</t>
  </si>
  <si>
    <t>DRESSES</t>
  </si>
  <si>
    <t>OUTERWEAR</t>
  </si>
  <si>
    <t>TOTAL</t>
  </si>
  <si>
    <r>
      <t xml:space="preserve">Based on sales data, stockturn requirements, store size and storage space for Chadstone, Highpoint and Melbourne CBD,  the Planner has collated the following table of </t>
    </r>
    <r>
      <rPr>
        <b/>
        <sz val="12"/>
        <color theme="1"/>
        <rFont val="Calibri"/>
        <family val="2"/>
        <scheme val="minor"/>
      </rPr>
      <t xml:space="preserve">model stocks unit quantities per option.  </t>
    </r>
    <r>
      <rPr>
        <sz val="12"/>
        <color theme="1"/>
        <rFont val="Calibri"/>
        <family val="2"/>
        <scheme val="minor"/>
      </rPr>
      <t xml:space="preserve">These model stock units are to be used as guidelines when quantifying your assortment. 
</t>
    </r>
  </si>
  <si>
    <t>A = Melbourne</t>
  </si>
  <si>
    <t>B = Chadstone</t>
  </si>
  <si>
    <t>C= Highpoint</t>
  </si>
  <si>
    <t>Tops</t>
  </si>
  <si>
    <t>Grid</t>
  </si>
  <si>
    <t>Allocation</t>
  </si>
  <si>
    <t>Min Model stock units required</t>
  </si>
  <si>
    <t>Max Model stock units required</t>
  </si>
  <si>
    <t>A Stores</t>
  </si>
  <si>
    <t>Melbourne CBD</t>
  </si>
  <si>
    <t>B Stores</t>
  </si>
  <si>
    <t>Melb &amp; Chadstone</t>
  </si>
  <si>
    <t>C Stores</t>
  </si>
  <si>
    <t>Melb, Chadstone &amp; Highpoint</t>
  </si>
  <si>
    <t>BOTTOMS/DRESSES/ALL-IN-ONES /KNITWEAR</t>
  </si>
  <si>
    <t>Assortment Plan</t>
  </si>
  <si>
    <t>Class</t>
  </si>
  <si>
    <t>SubClass</t>
  </si>
  <si>
    <t>Classification</t>
  </si>
  <si>
    <t>RRP</t>
  </si>
  <si>
    <t>Style Code</t>
  </si>
  <si>
    <t>Style Name</t>
  </si>
  <si>
    <t>Description</t>
  </si>
  <si>
    <t>IMAGE</t>
  </si>
  <si>
    <t>Colour</t>
  </si>
  <si>
    <t>Total Units</t>
  </si>
  <si>
    <t>SEP</t>
  </si>
  <si>
    <t>OCT</t>
  </si>
  <si>
    <t>TotalPlanned$</t>
  </si>
  <si>
    <t>Units</t>
  </si>
  <si>
    <t>Retail$</t>
  </si>
  <si>
    <t>Tanks</t>
  </si>
  <si>
    <t>Basic</t>
  </si>
  <si>
    <t>ABC</t>
  </si>
  <si>
    <t xml:space="preserve">Pink </t>
  </si>
  <si>
    <t>Bianca</t>
  </si>
  <si>
    <t>Yellow</t>
  </si>
  <si>
    <t xml:space="preserve">Coral </t>
  </si>
  <si>
    <t>Fashion Core</t>
  </si>
  <si>
    <t>Bella </t>
  </si>
  <si>
    <t>AB</t>
  </si>
  <si>
    <t>Bella</t>
  </si>
  <si>
    <t>Yelow</t>
  </si>
  <si>
    <t>Mia</t>
  </si>
  <si>
    <t>Flower Floral</t>
  </si>
  <si>
    <t>Kara B</t>
  </si>
  <si>
    <t>Yellow Stripe</t>
  </si>
  <si>
    <t>Kara</t>
  </si>
  <si>
    <t>Coral</t>
  </si>
  <si>
    <t>Directional</t>
  </si>
  <si>
    <t>Sara</t>
  </si>
  <si>
    <t>A</t>
  </si>
  <si>
    <t>Blue Geometric</t>
  </si>
  <si>
    <t>Subclass Total</t>
  </si>
  <si>
    <t>Total Budget$</t>
  </si>
  <si>
    <t>Tee</t>
  </si>
  <si>
    <t>Flower Love</t>
  </si>
  <si>
    <t xml:space="preserve">White </t>
  </si>
  <si>
    <t>Grey</t>
  </si>
  <si>
    <t xml:space="preserve">Tee </t>
  </si>
  <si>
    <t xml:space="preserve">Yellow </t>
  </si>
  <si>
    <t xml:space="preserve">Give Me A Smile </t>
  </si>
  <si>
    <t xml:space="preserve">Light Pink </t>
  </si>
  <si>
    <t>Connie</t>
  </si>
  <si>
    <t>White &amp; Blue</t>
  </si>
  <si>
    <t>Jennifer</t>
  </si>
  <si>
    <t>Green Floral</t>
  </si>
  <si>
    <t>Blouse</t>
  </si>
  <si>
    <t>Elsie</t>
  </si>
  <si>
    <t>Immie</t>
  </si>
  <si>
    <t>Olive</t>
  </si>
  <si>
    <t>Coral Geometric</t>
  </si>
  <si>
    <t xml:space="preserve">Button Me Up </t>
  </si>
  <si>
    <t>Eleni</t>
  </si>
  <si>
    <t xml:space="preserve">Orange Floral </t>
  </si>
  <si>
    <t>Cutest Out</t>
  </si>
  <si>
    <t>Camilla</t>
  </si>
  <si>
    <t>Tops Class Total</t>
  </si>
  <si>
    <t>Shorts</t>
  </si>
  <si>
    <t>Denim</t>
  </si>
  <si>
    <t>Tess</t>
  </si>
  <si>
    <t xml:space="preserve">Dark Blue </t>
  </si>
  <si>
    <t>Fabiola</t>
  </si>
  <si>
    <t>Skirts</t>
  </si>
  <si>
    <t>Light Blue</t>
  </si>
  <si>
    <t>Barbara</t>
  </si>
  <si>
    <t xml:space="preserve">Coral Geometric </t>
  </si>
  <si>
    <t xml:space="preserve">Pleat Me </t>
  </si>
  <si>
    <t xml:space="preserve">Flower Floral </t>
  </si>
  <si>
    <t>Pants</t>
  </si>
  <si>
    <t>Anais Legging</t>
  </si>
  <si>
    <t>Light Pink</t>
  </si>
  <si>
    <t xml:space="preserve">Skinny Mini Jean </t>
  </si>
  <si>
    <t>Orange</t>
  </si>
  <si>
    <t>Bottoms Class Total</t>
  </si>
  <si>
    <t>Casual Dress</t>
  </si>
  <si>
    <t>T Shirt Dress</t>
  </si>
  <si>
    <t xml:space="preserve">Green Floral </t>
  </si>
  <si>
    <t>Zoe</t>
  </si>
  <si>
    <t>Pink</t>
  </si>
  <si>
    <t>Alice</t>
  </si>
  <si>
    <t>Party Dress</t>
  </si>
  <si>
    <t>Gianna</t>
  </si>
  <si>
    <t>Emily Layered Mini</t>
  </si>
  <si>
    <t>Harlow</t>
  </si>
  <si>
    <t>Kelly</t>
  </si>
  <si>
    <t>Pattern Floral Mini</t>
  </si>
  <si>
    <t>Orange Floral</t>
  </si>
  <si>
    <t xml:space="preserve">All In One </t>
  </si>
  <si>
    <t>Riley</t>
  </si>
  <si>
    <t>Eliane</t>
  </si>
  <si>
    <t xml:space="preserve">All in One </t>
  </si>
  <si>
    <t>Elly Jumpsuit</t>
  </si>
  <si>
    <t>Dresses Class Total</t>
  </si>
  <si>
    <t xml:space="preserve">Knit </t>
  </si>
  <si>
    <t>Erica</t>
  </si>
  <si>
    <t>Jacket</t>
  </si>
  <si>
    <t>Tassel Me Up</t>
  </si>
  <si>
    <t>Dark Blue</t>
  </si>
  <si>
    <t>Cardigan</t>
  </si>
  <si>
    <t xml:space="preserve">Grey Marle </t>
  </si>
  <si>
    <t>Vest</t>
  </si>
  <si>
    <t>Carissa</t>
  </si>
  <si>
    <t>Darcie</t>
  </si>
  <si>
    <t>Robyn</t>
  </si>
  <si>
    <t>Black and White</t>
  </si>
  <si>
    <t>Outerwear Class Total</t>
  </si>
  <si>
    <t>Department Total</t>
  </si>
  <si>
    <t>September</t>
  </si>
  <si>
    <t>Stores by Grid</t>
  </si>
  <si>
    <t>Option 1</t>
  </si>
  <si>
    <t>Option 2</t>
  </si>
  <si>
    <t>Option 3</t>
  </si>
  <si>
    <t>Option 4</t>
  </si>
  <si>
    <t>Option 5</t>
  </si>
  <si>
    <t>Option 6</t>
  </si>
  <si>
    <t>Option 7</t>
  </si>
  <si>
    <t>Option 8</t>
  </si>
  <si>
    <t>Option 9</t>
  </si>
  <si>
    <t>Option 10</t>
  </si>
  <si>
    <t>Option 11</t>
  </si>
  <si>
    <t>Option 12</t>
  </si>
  <si>
    <t>Flower Love Tshirt</t>
  </si>
  <si>
    <t>Tahlia</t>
  </si>
  <si>
    <t xml:space="preserve">Style Name </t>
  </si>
  <si>
    <t>White</t>
  </si>
  <si>
    <t xml:space="preserve">Colour </t>
  </si>
  <si>
    <t>Colour </t>
  </si>
  <si>
    <t xml:space="preserve">RRP </t>
  </si>
  <si>
    <t>RRP </t>
  </si>
  <si>
    <t>tshirt</t>
  </si>
  <si>
    <t>tank</t>
  </si>
  <si>
    <t>t</t>
  </si>
  <si>
    <t>B</t>
  </si>
  <si>
    <t>tshit</t>
  </si>
  <si>
    <t>C</t>
  </si>
  <si>
    <t>Total Retail inc gst</t>
  </si>
  <si>
    <t>Total Retail ex gst</t>
  </si>
  <si>
    <t>Range Total</t>
  </si>
  <si>
    <t>Style Name: </t>
  </si>
  <si>
    <t>Style Name Tess</t>
  </si>
  <si>
    <t>Light Pink</t>
  </si>
  <si>
    <t>Style Name </t>
  </si>
  <si>
    <t xml:space="preserve"> Green Floral</t>
  </si>
  <si>
    <t>blouse</t>
  </si>
  <si>
    <t>hgfkh</t>
  </si>
  <si>
    <t>Classification </t>
  </si>
  <si>
    <t xml:space="preserve">TOTAL UNITS: </t>
  </si>
  <si>
    <t>TOTAL RETAIL inc gst</t>
  </si>
  <si>
    <t>DRESS</t>
  </si>
  <si>
    <t>October</t>
  </si>
  <si>
    <t>Bianca Tank</t>
  </si>
  <si>
    <t>Bottoms</t>
  </si>
  <si>
    <t>Kiara</t>
  </si>
  <si>
    <t>Dress</t>
  </si>
  <si>
    <t>Outerwear</t>
  </si>
  <si>
    <t>TOTAL UNITS</t>
  </si>
  <si>
    <t xml:space="preserve">TOTAL PRICE inc GST </t>
  </si>
  <si>
    <t>TOTAL PRICE ex GST</t>
  </si>
  <si>
    <t>Style Name:</t>
  </si>
  <si>
    <t>Button Me Up</t>
  </si>
  <si>
    <t>Give Me A Smile</t>
  </si>
  <si>
    <t>Pleat Me</t>
  </si>
  <si>
    <t>Skinny Mini Jean</t>
  </si>
  <si>
    <t>Flower Floral</t>
  </si>
  <si>
    <t>Grey Marle</t>
  </si>
  <si>
    <t>Tassle Me Up</t>
  </si>
  <si>
    <t>Razzy Cardi</t>
  </si>
  <si>
    <t>Directional </t>
  </si>
  <si>
    <t>Dresses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</si>
</sst>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6" formatCode="&quot;$&quot;#,##0_);[Red]\(&quot;$&quot;#,##0\)"/>
    <numFmt numFmtId="8" formatCode="&quot;$&quot;#,##0.00_);[Red]\(&quot;$&quot;#,##0.00\)"/>
    <numFmt numFmtId="44" formatCode="_(&quot;$&quot;* #,##0.00_);_(&quot;$&quot;* \(#,##0.00\);_(&quot;$&quot;* &quot;-&quot;??_);_(@_)"/>
    <numFmt numFmtId="164" formatCode="&quot;$&quot;#,##0.00;[Red]\-&quot;$&quot;#,##0.00"/>
    <numFmt numFmtId="165" formatCode="_-&quot;$&quot;* #,##0.00_-;\-&quot;$&quot;* #,##0.00_-;_-&quot;$&quot;* &quot;-&quot;??_-;_-@_-"/>
    <numFmt numFmtId="166" formatCode="&quot;$&quot;#,##0.00"/>
    <numFmt numFmtId="167" formatCode="0.0%"/>
    <numFmt numFmtId="168" formatCode="_-&quot;$&quot;* #,##0_-;\-&quot;$&quot;* #,##0_-;_-&quot;$&quot;* &quot;-&quot;??_-;_-@_-"/>
    <numFmt numFmtId="169" formatCode="_(&quot;$&quot;* #,##0.0_);_(&quot;$&quot;* \(#,##0.0\);_(&quot;$&quot;* &quot;-&quot;?_);_(@_)"/>
    <numFmt numFmtId="170" formatCode="_(&quot;$&quot;* #,##0_);_(&quot;$&quot;* \(#,##0\);_(&quot;$&quot;* &quot;-&quot;??_);_(@_)"/>
    <numFmt numFmtId="171" formatCode="_([$$-409]* #,##0_);_([$$-409]* \(#,##0\);_([$$-409]* &quot;-&quot;??_);_(@_)"/>
  </numFmts>
  <fonts count="24" x14ac:knownFonts="1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8"/>
      <color rgb="FF6D6E71"/>
      <name val="Verdana"/>
      <family val="2"/>
    </font>
    <font>
      <b/>
      <i/>
      <sz val="11"/>
      <color theme="1"/>
      <name val="Calibri"/>
      <family val="2"/>
      <scheme val="minor"/>
    </font>
    <font>
      <b/>
      <i/>
      <sz val="8"/>
      <color rgb="FF6D6E71"/>
      <name val="Verdana"/>
      <family val="2"/>
    </font>
    <font>
      <b/>
      <sz val="11"/>
      <color theme="1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4"/>
      <color theme="0"/>
      <name val="Calibri"/>
      <family val="2"/>
      <scheme val="minor"/>
    </font>
    <font>
      <b/>
      <sz val="20"/>
      <color theme="0"/>
      <name val="Calibri"/>
      <family val="2"/>
      <scheme val="minor"/>
    </font>
    <font>
      <b/>
      <i/>
      <sz val="22"/>
      <color theme="0"/>
      <name val="Calibri"/>
      <family val="2"/>
      <scheme val="minor"/>
    </font>
    <font>
      <b/>
      <sz val="12"/>
      <color theme="0"/>
      <name val="Verdana"/>
      <family val="2"/>
    </font>
    <font>
      <sz val="18"/>
      <color theme="3"/>
      <name val="Cambria"/>
      <family val="2"/>
      <scheme val="major"/>
    </font>
    <font>
      <b/>
      <sz val="12"/>
      <color theme="1"/>
      <name val="Calibri"/>
      <family val="2"/>
      <scheme val="minor"/>
    </font>
    <font>
      <sz val="18"/>
      <name val="Cambria"/>
      <family val="2"/>
      <scheme val="major"/>
    </font>
    <font>
      <b/>
      <i/>
      <sz val="12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8"/>
      <color theme="0"/>
      <name val="Calibri"/>
      <family val="2"/>
      <scheme val="minor"/>
    </font>
    <font>
      <b/>
      <sz val="22"/>
      <color theme="0"/>
      <name val="Calibri"/>
      <family val="2"/>
      <scheme val="minor"/>
    </font>
    <font>
      <b/>
      <i/>
      <sz val="8"/>
      <color rgb="FF6D6E71"/>
      <name val="Verdana"/>
    </font>
  </fonts>
  <fills count="13">
    <fill>
      <patternFill patternType="none"/>
    </fill>
    <fill>
      <patternFill patternType="gray125"/>
    </fill>
    <fill>
      <patternFill patternType="solid">
        <fgColor theme="0" tint="-0.49998474074526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</fills>
  <borders count="61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rgb="FF000000"/>
      </right>
      <top style="medium">
        <color indexed="64"/>
      </top>
      <bottom/>
      <diagonal/>
    </border>
    <border>
      <left/>
      <right style="thin">
        <color rgb="FF000000"/>
      </right>
      <top style="thin">
        <color indexed="64"/>
      </top>
      <bottom style="medium">
        <color indexed="64"/>
      </bottom>
      <diagonal/>
    </border>
    <border>
      <left/>
      <right style="thin">
        <color rgb="FF000000"/>
      </right>
      <top style="medium">
        <color indexed="64"/>
      </top>
      <bottom style="medium">
        <color indexed="64"/>
      </bottom>
      <diagonal/>
    </border>
    <border>
      <left/>
      <right style="thin">
        <color rgb="FF000000"/>
      </right>
      <top style="medium">
        <color indexed="64"/>
      </top>
      <bottom style="thin">
        <color indexed="64"/>
      </bottom>
      <diagonal/>
    </border>
    <border>
      <left/>
      <right style="thin">
        <color rgb="FF000000"/>
      </right>
      <top/>
      <bottom style="thin">
        <color indexed="64"/>
      </bottom>
      <diagonal/>
    </border>
    <border>
      <left style="thin">
        <color indexed="64"/>
      </left>
      <right style="thin">
        <color rgb="FF000000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rgb="FF000000"/>
      </right>
      <top style="thin">
        <color indexed="64"/>
      </top>
      <bottom style="medium">
        <color indexed="64"/>
      </bottom>
      <diagonal/>
    </border>
    <border>
      <left/>
      <right style="medium">
        <color rgb="FF000000"/>
      </right>
      <top/>
      <bottom style="thin">
        <color indexed="64"/>
      </bottom>
      <diagonal/>
    </border>
    <border>
      <left/>
      <right style="medium">
        <color rgb="FF000000"/>
      </right>
      <top style="thin">
        <color indexed="64"/>
      </top>
      <bottom style="medium">
        <color indexed="64"/>
      </bottom>
      <diagonal/>
    </border>
    <border>
      <left/>
      <right style="medium">
        <color rgb="FF000000"/>
      </right>
      <top style="medium">
        <color indexed="64"/>
      </top>
      <bottom style="medium">
        <color indexed="64"/>
      </bottom>
      <diagonal/>
    </border>
    <border>
      <left/>
      <right style="medium">
        <color rgb="FF000000"/>
      </right>
      <top style="medium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165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6" fillId="0" borderId="0" applyNumberFormat="0" applyFill="0" applyBorder="0" applyAlignment="0" applyProtection="0"/>
    <xf numFmtId="44" fontId="3" fillId="0" borderId="0" applyFont="0" applyFill="0" applyBorder="0" applyAlignment="0" applyProtection="0"/>
  </cellStyleXfs>
  <cellXfs count="254">
    <xf numFmtId="0" fontId="0" fillId="0" borderId="0" xfId="0"/>
    <xf numFmtId="0" fontId="5" fillId="2" borderId="2" xfId="0" applyFont="1" applyFill="1" applyBorder="1" applyAlignment="1">
      <alignment horizontal="center"/>
    </xf>
    <xf numFmtId="0" fontId="5" fillId="2" borderId="9" xfId="0" applyFont="1" applyFill="1" applyBorder="1" applyAlignment="1">
      <alignment horizontal="center"/>
    </xf>
    <xf numFmtId="0" fontId="0" fillId="0" borderId="2" xfId="0" applyBorder="1" applyAlignment="1">
      <alignment horizontal="center" vertical="center"/>
    </xf>
    <xf numFmtId="0" fontId="0" fillId="0" borderId="2" xfId="0" applyBorder="1"/>
    <xf numFmtId="164" fontId="0" fillId="0" borderId="2" xfId="0" applyNumberFormat="1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166" fontId="0" fillId="0" borderId="2" xfId="0" applyNumberFormat="1" applyBorder="1" applyAlignment="1">
      <alignment horizontal="center" vertical="center"/>
    </xf>
    <xf numFmtId="166" fontId="0" fillId="0" borderId="9" xfId="0" applyNumberFormat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3" xfId="0" applyBorder="1"/>
    <xf numFmtId="0" fontId="0" fillId="0" borderId="12" xfId="0" applyBorder="1" applyAlignment="1">
      <alignment horizontal="center" vertical="center"/>
    </xf>
    <xf numFmtId="166" fontId="0" fillId="0" borderId="3" xfId="0" applyNumberFormat="1" applyBorder="1" applyAlignment="1">
      <alignment horizontal="center" vertical="center"/>
    </xf>
    <xf numFmtId="166" fontId="0" fillId="0" borderId="4" xfId="0" applyNumberFormat="1" applyBorder="1" applyAlignment="1">
      <alignment horizontal="center" vertical="center"/>
    </xf>
    <xf numFmtId="0" fontId="8" fillId="3" borderId="2" xfId="0" applyFont="1" applyFill="1" applyBorder="1" applyAlignment="1">
      <alignment horizontal="center"/>
    </xf>
    <xf numFmtId="0" fontId="8" fillId="3" borderId="2" xfId="0" applyFont="1" applyFill="1" applyBorder="1"/>
    <xf numFmtId="0" fontId="8" fillId="3" borderId="2" xfId="0" applyFont="1" applyFill="1" applyBorder="1" applyAlignment="1">
      <alignment horizontal="center" vertical="center"/>
    </xf>
    <xf numFmtId="164" fontId="8" fillId="3" borderId="2" xfId="0" applyNumberFormat="1" applyFont="1" applyFill="1" applyBorder="1" applyAlignment="1">
      <alignment vertical="center"/>
    </xf>
    <xf numFmtId="0" fontId="9" fillId="3" borderId="2" xfId="0" applyFont="1" applyFill="1" applyBorder="1" applyAlignment="1">
      <alignment wrapText="1"/>
    </xf>
    <xf numFmtId="165" fontId="8" fillId="3" borderId="2" xfId="1" applyFont="1" applyFill="1" applyBorder="1"/>
    <xf numFmtId="0" fontId="0" fillId="0" borderId="0" xfId="0" applyFill="1" applyBorder="1"/>
    <xf numFmtId="0" fontId="0" fillId="3" borderId="2" xfId="0" applyFill="1" applyBorder="1"/>
    <xf numFmtId="0" fontId="0" fillId="0" borderId="2" xfId="0" applyFill="1" applyBorder="1" applyAlignment="1">
      <alignment horizontal="center" vertical="center"/>
    </xf>
    <xf numFmtId="0" fontId="7" fillId="0" borderId="2" xfId="0" applyFont="1" applyBorder="1" applyAlignment="1">
      <alignment wrapText="1"/>
    </xf>
    <xf numFmtId="164" fontId="0" fillId="0" borderId="3" xfId="0" applyNumberFormat="1" applyBorder="1" applyAlignment="1">
      <alignment horizontal="center" vertical="center"/>
    </xf>
    <xf numFmtId="0" fontId="8" fillId="3" borderId="10" xfId="0" applyFont="1" applyFill="1" applyBorder="1" applyAlignment="1">
      <alignment horizontal="center" vertical="center"/>
    </xf>
    <xf numFmtId="165" fontId="8" fillId="3" borderId="9" xfId="1" applyFont="1" applyFill="1" applyBorder="1"/>
    <xf numFmtId="0" fontId="6" fillId="6" borderId="2" xfId="0" applyFont="1" applyFill="1" applyBorder="1" applyAlignment="1">
      <alignment horizontal="center"/>
    </xf>
    <xf numFmtId="0" fontId="6" fillId="6" borderId="2" xfId="0" applyFont="1" applyFill="1" applyBorder="1"/>
    <xf numFmtId="0" fontId="6" fillId="6" borderId="2" xfId="0" applyFont="1" applyFill="1" applyBorder="1" applyAlignment="1">
      <alignment horizontal="center" vertical="center"/>
    </xf>
    <xf numFmtId="164" fontId="6" fillId="6" borderId="2" xfId="0" applyNumberFormat="1" applyFont="1" applyFill="1" applyBorder="1" applyAlignment="1">
      <alignment vertical="center"/>
    </xf>
    <xf numFmtId="0" fontId="15" fillId="6" borderId="2" xfId="0" applyFont="1" applyFill="1" applyBorder="1" applyAlignment="1">
      <alignment wrapText="1"/>
    </xf>
    <xf numFmtId="0" fontId="6" fillId="6" borderId="10" xfId="0" applyFont="1" applyFill="1" applyBorder="1" applyAlignment="1">
      <alignment horizontal="center" vertical="center"/>
    </xf>
    <xf numFmtId="165" fontId="6" fillId="6" borderId="9" xfId="1" applyNumberFormat="1" applyFont="1" applyFill="1" applyBorder="1"/>
    <xf numFmtId="165" fontId="6" fillId="6" borderId="2" xfId="1" applyFont="1" applyFill="1" applyBorder="1"/>
    <xf numFmtId="165" fontId="6" fillId="6" borderId="9" xfId="1" applyFont="1" applyFill="1" applyBorder="1"/>
    <xf numFmtId="0" fontId="12" fillId="6" borderId="2" xfId="0" applyFont="1" applyFill="1" applyBorder="1" applyAlignment="1">
      <alignment horizontal="center" vertical="center"/>
    </xf>
    <xf numFmtId="0" fontId="6" fillId="7" borderId="2" xfId="0" applyFont="1" applyFill="1" applyBorder="1"/>
    <xf numFmtId="0" fontId="6" fillId="7" borderId="2" xfId="0" applyFont="1" applyFill="1" applyBorder="1" applyAlignment="1">
      <alignment horizontal="center" vertical="center"/>
    </xf>
    <xf numFmtId="164" fontId="6" fillId="7" borderId="2" xfId="0" applyNumberFormat="1" applyFont="1" applyFill="1" applyBorder="1" applyAlignment="1">
      <alignment vertical="center"/>
    </xf>
    <xf numFmtId="0" fontId="15" fillId="7" borderId="2" xfId="0" applyFont="1" applyFill="1" applyBorder="1" applyAlignment="1">
      <alignment wrapText="1"/>
    </xf>
    <xf numFmtId="0" fontId="6" fillId="7" borderId="10" xfId="0" applyFont="1" applyFill="1" applyBorder="1" applyAlignment="1">
      <alignment horizontal="center" vertical="center"/>
    </xf>
    <xf numFmtId="165" fontId="6" fillId="7" borderId="2" xfId="1" applyFont="1" applyFill="1" applyBorder="1"/>
    <xf numFmtId="165" fontId="6" fillId="7" borderId="9" xfId="1" applyFont="1" applyFill="1" applyBorder="1"/>
    <xf numFmtId="168" fontId="8" fillId="3" borderId="2" xfId="1" applyNumberFormat="1" applyFont="1" applyFill="1" applyBorder="1"/>
    <xf numFmtId="168" fontId="8" fillId="3" borderId="2" xfId="0" applyNumberFormat="1" applyFont="1" applyFill="1" applyBorder="1"/>
    <xf numFmtId="168" fontId="8" fillId="3" borderId="9" xfId="1" applyNumberFormat="1" applyFont="1" applyFill="1" applyBorder="1"/>
    <xf numFmtId="168" fontId="6" fillId="6" borderId="2" xfId="1" applyNumberFormat="1" applyFont="1" applyFill="1" applyBorder="1"/>
    <xf numFmtId="168" fontId="6" fillId="6" borderId="2" xfId="0" applyNumberFormat="1" applyFont="1" applyFill="1" applyBorder="1"/>
    <xf numFmtId="168" fontId="6" fillId="6" borderId="9" xfId="1" applyNumberFormat="1" applyFont="1" applyFill="1" applyBorder="1"/>
    <xf numFmtId="0" fontId="0" fillId="8" borderId="0" xfId="0" applyFill="1"/>
    <xf numFmtId="0" fontId="0" fillId="8" borderId="0" xfId="0" applyFill="1" applyBorder="1"/>
    <xf numFmtId="0" fontId="0" fillId="8" borderId="0" xfId="0" applyFill="1" applyBorder="1" applyAlignment="1">
      <alignment horizontal="center"/>
    </xf>
    <xf numFmtId="0" fontId="0" fillId="8" borderId="0" xfId="0" applyFill="1" applyBorder="1" applyAlignment="1">
      <alignment horizontal="left" vertical="top" wrapText="1"/>
    </xf>
    <xf numFmtId="0" fontId="10" fillId="3" borderId="28" xfId="0" applyFont="1" applyFill="1" applyBorder="1" applyAlignment="1">
      <alignment horizontal="center"/>
    </xf>
    <xf numFmtId="0" fontId="10" fillId="3" borderId="29" xfId="0" applyFont="1" applyFill="1" applyBorder="1" applyAlignment="1">
      <alignment horizontal="center"/>
    </xf>
    <xf numFmtId="0" fontId="10" fillId="3" borderId="29" xfId="0" applyFont="1" applyFill="1" applyBorder="1" applyAlignment="1">
      <alignment horizontal="center" wrapText="1"/>
    </xf>
    <xf numFmtId="0" fontId="10" fillId="3" borderId="30" xfId="0" applyFont="1" applyFill="1" applyBorder="1" applyAlignment="1">
      <alignment horizontal="center" wrapText="1"/>
    </xf>
    <xf numFmtId="0" fontId="17" fillId="8" borderId="23" xfId="0" applyFont="1" applyFill="1" applyBorder="1"/>
    <xf numFmtId="0" fontId="17" fillId="8" borderId="24" xfId="0" applyFont="1" applyFill="1" applyBorder="1" applyAlignment="1">
      <alignment horizontal="center"/>
    </xf>
    <xf numFmtId="167" fontId="17" fillId="8" borderId="25" xfId="0" applyNumberFormat="1" applyFont="1" applyFill="1" applyBorder="1" applyAlignment="1">
      <alignment horizontal="center"/>
    </xf>
    <xf numFmtId="0" fontId="18" fillId="8" borderId="0" xfId="3" applyFont="1" applyFill="1"/>
    <xf numFmtId="0" fontId="0" fillId="0" borderId="37" xfId="0" applyBorder="1"/>
    <xf numFmtId="0" fontId="0" fillId="0" borderId="38" xfId="0" applyBorder="1"/>
    <xf numFmtId="0" fontId="0" fillId="0" borderId="39" xfId="0" applyBorder="1"/>
    <xf numFmtId="0" fontId="0" fillId="0" borderId="17" xfId="0" applyBorder="1"/>
    <xf numFmtId="0" fontId="0" fillId="0" borderId="27" xfId="0" applyBorder="1"/>
    <xf numFmtId="0" fontId="0" fillId="0" borderId="26" xfId="0" applyBorder="1"/>
    <xf numFmtId="0" fontId="0" fillId="0" borderId="40" xfId="0" applyBorder="1"/>
    <xf numFmtId="165" fontId="0" fillId="0" borderId="7" xfId="0" applyNumberFormat="1" applyBorder="1"/>
    <xf numFmtId="0" fontId="0" fillId="0" borderId="41" xfId="0" applyBorder="1"/>
    <xf numFmtId="0" fontId="0" fillId="0" borderId="18" xfId="0" applyBorder="1"/>
    <xf numFmtId="165" fontId="0" fillId="0" borderId="18" xfId="0" applyNumberFormat="1" applyBorder="1"/>
    <xf numFmtId="165" fontId="0" fillId="0" borderId="42" xfId="0" applyNumberFormat="1" applyBorder="1"/>
    <xf numFmtId="0" fontId="20" fillId="0" borderId="36" xfId="0" applyFont="1" applyBorder="1" applyAlignment="1">
      <alignment horizontal="center" vertical="center"/>
    </xf>
    <xf numFmtId="0" fontId="20" fillId="0" borderId="43" xfId="0" applyFont="1" applyBorder="1" applyAlignment="1">
      <alignment horizontal="center" vertical="center"/>
    </xf>
    <xf numFmtId="0" fontId="0" fillId="4" borderId="0" xfId="0" applyFill="1"/>
    <xf numFmtId="0" fontId="10" fillId="0" borderId="0" xfId="0" applyFont="1"/>
    <xf numFmtId="168" fontId="10" fillId="0" borderId="0" xfId="0" applyNumberFormat="1" applyFont="1"/>
    <xf numFmtId="0" fontId="0" fillId="3" borderId="0" xfId="0" applyFill="1"/>
    <xf numFmtId="0" fontId="17" fillId="0" borderId="0" xfId="0" applyFont="1"/>
    <xf numFmtId="168" fontId="17" fillId="0" borderId="0" xfId="1" applyNumberFormat="1" applyFont="1"/>
    <xf numFmtId="0" fontId="4" fillId="2" borderId="6" xfId="0" applyFont="1" applyFill="1" applyBorder="1" applyAlignment="1">
      <alignment horizontal="center"/>
    </xf>
    <xf numFmtId="0" fontId="4" fillId="2" borderId="7" xfId="0" applyFont="1" applyFill="1" applyBorder="1" applyAlignment="1">
      <alignment horizontal="center"/>
    </xf>
    <xf numFmtId="0" fontId="4" fillId="2" borderId="5" xfId="0" applyFont="1" applyFill="1" applyBorder="1" applyAlignment="1">
      <alignment horizontal="center"/>
    </xf>
    <xf numFmtId="0" fontId="17" fillId="3" borderId="21" xfId="0" applyFont="1" applyFill="1" applyBorder="1" applyAlignment="1">
      <alignment horizontal="center"/>
    </xf>
    <xf numFmtId="0" fontId="17" fillId="3" borderId="8" xfId="0" applyFont="1" applyFill="1" applyBorder="1" applyAlignment="1">
      <alignment horizontal="center" wrapText="1"/>
    </xf>
    <xf numFmtId="0" fontId="17" fillId="3" borderId="22" xfId="0" applyFont="1" applyFill="1" applyBorder="1" applyAlignment="1">
      <alignment horizontal="center"/>
    </xf>
    <xf numFmtId="0" fontId="0" fillId="0" borderId="0" xfId="0" applyBorder="1"/>
    <xf numFmtId="0" fontId="17" fillId="9" borderId="0" xfId="0" applyFont="1" applyFill="1" applyAlignment="1">
      <alignment horizontal="left" vertical="top"/>
    </xf>
    <xf numFmtId="0" fontId="17" fillId="9" borderId="0" xfId="0" applyFont="1" applyFill="1" applyAlignment="1">
      <alignment horizontal="center" vertical="top" wrapText="1"/>
    </xf>
    <xf numFmtId="0" fontId="0" fillId="10" borderId="3" xfId="0" applyFill="1" applyBorder="1" applyAlignment="1">
      <alignment horizontal="center" vertical="center"/>
    </xf>
    <xf numFmtId="164" fontId="0" fillId="10" borderId="3" xfId="0" applyNumberFormat="1" applyFill="1" applyBorder="1" applyAlignment="1">
      <alignment horizontal="center" vertical="center"/>
    </xf>
    <xf numFmtId="0" fontId="0" fillId="10" borderId="2" xfId="0" applyFill="1" applyBorder="1" applyAlignment="1">
      <alignment horizontal="center" vertical="center"/>
    </xf>
    <xf numFmtId="164" fontId="0" fillId="10" borderId="2" xfId="0" applyNumberFormat="1" applyFill="1" applyBorder="1" applyAlignment="1">
      <alignment horizontal="center" vertical="center"/>
    </xf>
    <xf numFmtId="0" fontId="0" fillId="10" borderId="0" xfId="0" applyFill="1" applyBorder="1" applyAlignment="1">
      <alignment horizontal="center" vertical="center"/>
    </xf>
    <xf numFmtId="0" fontId="0" fillId="10" borderId="0" xfId="0" applyFill="1"/>
    <xf numFmtId="0" fontId="0" fillId="10" borderId="2" xfId="0" applyFill="1" applyBorder="1" applyAlignment="1">
      <alignment vertical="center" wrapText="1"/>
    </xf>
    <xf numFmtId="0" fontId="0" fillId="11" borderId="2" xfId="0" applyFill="1" applyBorder="1" applyAlignment="1">
      <alignment horizontal="center" vertical="center"/>
    </xf>
    <xf numFmtId="0" fontId="0" fillId="11" borderId="3" xfId="0" applyFill="1" applyBorder="1" applyAlignment="1">
      <alignment horizontal="center" vertical="center"/>
    </xf>
    <xf numFmtId="164" fontId="0" fillId="11" borderId="3" xfId="0" applyNumberFormat="1" applyFill="1" applyBorder="1" applyAlignment="1">
      <alignment horizontal="center" vertical="center"/>
    </xf>
    <xf numFmtId="0" fontId="0" fillId="11" borderId="2" xfId="0" applyFill="1" applyBorder="1" applyAlignment="1">
      <alignment vertical="center" wrapText="1"/>
    </xf>
    <xf numFmtId="164" fontId="0" fillId="11" borderId="3" xfId="0" applyNumberFormat="1" applyFill="1" applyBorder="1" applyAlignment="1">
      <alignment vertical="center"/>
    </xf>
    <xf numFmtId="164" fontId="0" fillId="11" borderId="2" xfId="0" applyNumberFormat="1" applyFill="1" applyBorder="1" applyAlignment="1">
      <alignment horizontal="center" vertical="center"/>
    </xf>
    <xf numFmtId="8" fontId="0" fillId="0" borderId="27" xfId="0" applyNumberFormat="1" applyBorder="1"/>
    <xf numFmtId="0" fontId="0" fillId="0" borderId="0" xfId="0" applyFill="1"/>
    <xf numFmtId="0" fontId="10" fillId="0" borderId="0" xfId="0" applyFont="1" applyFill="1"/>
    <xf numFmtId="168" fontId="10" fillId="0" borderId="0" xfId="0" applyNumberFormat="1" applyFont="1" applyFill="1"/>
    <xf numFmtId="165" fontId="0" fillId="0" borderId="0" xfId="0" applyNumberFormat="1" applyFill="1" applyBorder="1"/>
    <xf numFmtId="0" fontId="10" fillId="0" borderId="0" xfId="0" applyFont="1" applyFill="1" applyBorder="1"/>
    <xf numFmtId="168" fontId="10" fillId="0" borderId="0" xfId="0" applyNumberFormat="1" applyFont="1" applyFill="1" applyBorder="1"/>
    <xf numFmtId="0" fontId="0" fillId="0" borderId="48" xfId="0" applyBorder="1"/>
    <xf numFmtId="0" fontId="0" fillId="0" borderId="49" xfId="0" applyBorder="1"/>
    <xf numFmtId="165" fontId="0" fillId="0" borderId="50" xfId="0" applyNumberFormat="1" applyBorder="1"/>
    <xf numFmtId="165" fontId="0" fillId="0" borderId="51" xfId="0" applyNumberFormat="1" applyBorder="1"/>
    <xf numFmtId="165" fontId="0" fillId="0" borderId="0" xfId="0" applyNumberFormat="1" applyBorder="1"/>
    <xf numFmtId="0" fontId="0" fillId="4" borderId="0" xfId="0" applyFill="1" applyBorder="1"/>
    <xf numFmtId="0" fontId="10" fillId="0" borderId="0" xfId="0" applyFont="1" applyBorder="1"/>
    <xf numFmtId="168" fontId="10" fillId="0" borderId="0" xfId="0" applyNumberFormat="1" applyFont="1" applyBorder="1"/>
    <xf numFmtId="165" fontId="0" fillId="0" borderId="54" xfId="0" applyNumberFormat="1" applyBorder="1"/>
    <xf numFmtId="0" fontId="0" fillId="0" borderId="55" xfId="0" applyBorder="1"/>
    <xf numFmtId="0" fontId="0" fillId="0" borderId="56" xfId="0" applyBorder="1"/>
    <xf numFmtId="165" fontId="0" fillId="0" borderId="57" xfId="0" applyNumberFormat="1" applyBorder="1"/>
    <xf numFmtId="165" fontId="0" fillId="0" borderId="2" xfId="0" applyNumberFormat="1" applyBorder="1" applyAlignment="1">
      <alignment horizontal="center" vertical="center"/>
    </xf>
    <xf numFmtId="169" fontId="0" fillId="0" borderId="0" xfId="0" applyNumberFormat="1"/>
    <xf numFmtId="3" fontId="0" fillId="0" borderId="0" xfId="0" applyNumberFormat="1"/>
    <xf numFmtId="9" fontId="0" fillId="0" borderId="0" xfId="0" applyNumberFormat="1"/>
    <xf numFmtId="3" fontId="0" fillId="0" borderId="0" xfId="0" applyNumberFormat="1" applyFill="1" applyBorder="1"/>
    <xf numFmtId="9" fontId="0" fillId="0" borderId="0" xfId="0" applyNumberFormat="1" applyFill="1" applyBorder="1"/>
    <xf numFmtId="0" fontId="0" fillId="0" borderId="3" xfId="0" applyNumberFormat="1" applyBorder="1" applyAlignment="1">
      <alignment horizontal="center" vertical="center"/>
    </xf>
    <xf numFmtId="0" fontId="0" fillId="0" borderId="2" xfId="0" applyNumberFormat="1" applyBorder="1" applyAlignment="1">
      <alignment horizontal="center" vertical="center"/>
    </xf>
    <xf numFmtId="165" fontId="8" fillId="12" borderId="9" xfId="1" applyFont="1" applyFill="1" applyBorder="1"/>
    <xf numFmtId="168" fontId="8" fillId="12" borderId="9" xfId="1" applyNumberFormat="1" applyFont="1" applyFill="1" applyBorder="1"/>
    <xf numFmtId="22" fontId="0" fillId="0" borderId="0" xfId="0" applyNumberFormat="1"/>
    <xf numFmtId="10" fontId="0" fillId="0" borderId="0" xfId="0" applyNumberFormat="1" applyFill="1" applyBorder="1"/>
    <xf numFmtId="10" fontId="0" fillId="0" borderId="0" xfId="0" applyNumberFormat="1"/>
    <xf numFmtId="0" fontId="8" fillId="3" borderId="2" xfId="1" applyNumberFormat="1" applyFont="1" applyFill="1" applyBorder="1"/>
    <xf numFmtId="44" fontId="0" fillId="0" borderId="0" xfId="0" applyNumberFormat="1"/>
    <xf numFmtId="165" fontId="8" fillId="12" borderId="9" xfId="1" applyNumberFormat="1" applyFont="1" applyFill="1" applyBorder="1"/>
    <xf numFmtId="165" fontId="8" fillId="3" borderId="10" xfId="1" applyFont="1" applyFill="1" applyBorder="1" applyAlignment="1">
      <alignment horizontal="center" vertical="center"/>
    </xf>
    <xf numFmtId="165" fontId="6" fillId="6" borderId="10" xfId="1" applyFont="1" applyFill="1" applyBorder="1" applyAlignment="1">
      <alignment horizontal="center" vertical="center"/>
    </xf>
    <xf numFmtId="165" fontId="6" fillId="7" borderId="10" xfId="1" applyFont="1" applyFill="1" applyBorder="1" applyAlignment="1">
      <alignment horizontal="center" vertical="center"/>
    </xf>
    <xf numFmtId="165" fontId="10" fillId="0" borderId="0" xfId="0" applyNumberFormat="1" applyFont="1"/>
    <xf numFmtId="168" fontId="10" fillId="0" borderId="0" xfId="0" applyNumberFormat="1" applyFont="1" applyAlignment="1">
      <alignment horizontal="left"/>
    </xf>
    <xf numFmtId="0" fontId="0" fillId="0" borderId="3" xfId="0" applyNumberFormat="1" applyFill="1" applyBorder="1" applyAlignment="1">
      <alignment horizontal="center" vertical="center"/>
    </xf>
    <xf numFmtId="165" fontId="17" fillId="0" borderId="0" xfId="1" applyNumberFormat="1" applyFont="1"/>
    <xf numFmtId="8" fontId="0" fillId="0" borderId="49" xfId="0" applyNumberFormat="1" applyBorder="1"/>
    <xf numFmtId="165" fontId="17" fillId="0" borderId="0" xfId="1" applyFont="1"/>
    <xf numFmtId="168" fontId="17" fillId="0" borderId="0" xfId="0" applyNumberFormat="1" applyFont="1"/>
    <xf numFmtId="168" fontId="0" fillId="0" borderId="0" xfId="0" applyNumberFormat="1"/>
    <xf numFmtId="165" fontId="0" fillId="0" borderId="0" xfId="0" applyNumberFormat="1"/>
    <xf numFmtId="6" fontId="10" fillId="10" borderId="0" xfId="0" applyNumberFormat="1" applyFont="1" applyFill="1"/>
    <xf numFmtId="10" fontId="0" fillId="10" borderId="0" xfId="0" applyNumberFormat="1" applyFill="1"/>
    <xf numFmtId="0" fontId="0" fillId="8" borderId="0" xfId="0" applyFill="1" applyAlignment="1">
      <alignment horizontal="center"/>
    </xf>
    <xf numFmtId="0" fontId="0" fillId="8" borderId="0" xfId="0" applyFill="1" applyAlignment="1">
      <alignment horizontal="left" vertical="top" wrapText="1"/>
    </xf>
    <xf numFmtId="8" fontId="0" fillId="0" borderId="0" xfId="0" applyNumberFormat="1"/>
    <xf numFmtId="168" fontId="17" fillId="0" borderId="0" xfId="0" applyNumberFormat="1" applyFont="1" applyAlignment="1">
      <alignment horizontal="right" vertical="top"/>
    </xf>
    <xf numFmtId="170" fontId="0" fillId="0" borderId="2" xfId="0" applyNumberFormat="1" applyBorder="1" applyAlignment="1">
      <alignment horizontal="center" vertical="center"/>
    </xf>
    <xf numFmtId="171" fontId="0" fillId="0" borderId="2" xfId="0" applyNumberFormat="1" applyBorder="1" applyAlignment="1">
      <alignment horizontal="center" vertical="center"/>
    </xf>
    <xf numFmtId="171" fontId="0" fillId="0" borderId="9" xfId="0" applyNumberFormat="1" applyBorder="1" applyAlignment="1">
      <alignment horizontal="center" vertical="center"/>
    </xf>
    <xf numFmtId="171" fontId="8" fillId="3" borderId="10" xfId="1" applyNumberFormat="1" applyFont="1" applyFill="1" applyBorder="1" applyAlignment="1">
      <alignment horizontal="center" vertical="center"/>
    </xf>
    <xf numFmtId="171" fontId="8" fillId="12" borderId="9" xfId="1" applyNumberFormat="1" applyFont="1" applyFill="1" applyBorder="1"/>
    <xf numFmtId="165" fontId="0" fillId="0" borderId="2" xfId="1" applyFont="1" applyBorder="1" applyAlignment="1">
      <alignment horizontal="center" vertical="center"/>
    </xf>
    <xf numFmtId="165" fontId="8" fillId="3" borderId="2" xfId="0" applyNumberFormat="1" applyFont="1" applyFill="1" applyBorder="1"/>
    <xf numFmtId="0" fontId="4" fillId="2" borderId="3" xfId="0" applyFont="1" applyFill="1" applyBorder="1" applyAlignment="1">
      <alignment vertical="center"/>
    </xf>
    <xf numFmtId="0" fontId="4" fillId="2" borderId="8" xfId="0" applyFont="1" applyFill="1" applyBorder="1" applyAlignment="1">
      <alignment vertical="center"/>
    </xf>
    <xf numFmtId="0" fontId="4" fillId="2" borderId="2" xfId="0" applyFont="1" applyFill="1" applyBorder="1" applyAlignment="1">
      <alignment vertical="center"/>
    </xf>
    <xf numFmtId="0" fontId="4" fillId="2" borderId="13" xfId="0" applyFont="1" applyFill="1" applyBorder="1" applyAlignment="1">
      <alignment vertical="center" wrapText="1"/>
    </xf>
    <xf numFmtId="0" fontId="4" fillId="2" borderId="15" xfId="0" applyFont="1" applyFill="1" applyBorder="1" applyAlignment="1">
      <alignment vertical="center" wrapText="1"/>
    </xf>
    <xf numFmtId="0" fontId="2" fillId="8" borderId="20" xfId="0" applyFont="1" applyFill="1" applyBorder="1"/>
    <xf numFmtId="0" fontId="2" fillId="8" borderId="2" xfId="0" applyFont="1" applyFill="1" applyBorder="1" applyAlignment="1">
      <alignment horizontal="center"/>
    </xf>
    <xf numFmtId="167" fontId="2" fillId="8" borderId="9" xfId="2" applyNumberFormat="1" applyFont="1" applyFill="1" applyBorder="1" applyAlignment="1">
      <alignment horizontal="center"/>
    </xf>
    <xf numFmtId="0" fontId="2" fillId="8" borderId="21" xfId="0" applyFont="1" applyFill="1" applyBorder="1"/>
    <xf numFmtId="167" fontId="2" fillId="8" borderId="22" xfId="2" applyNumberFormat="1" applyFont="1" applyFill="1" applyBorder="1" applyAlignment="1">
      <alignment horizontal="center"/>
    </xf>
    <xf numFmtId="167" fontId="2" fillId="8" borderId="9" xfId="2" applyNumberFormat="1" applyFont="1" applyFill="1" applyBorder="1"/>
    <xf numFmtId="0" fontId="2" fillId="8" borderId="9" xfId="0" applyFont="1" applyFill="1" applyBorder="1"/>
    <xf numFmtId="0" fontId="2" fillId="8" borderId="2" xfId="0" applyFont="1" applyFill="1" applyBorder="1" applyAlignment="1">
      <alignment wrapText="1"/>
    </xf>
    <xf numFmtId="0" fontId="2" fillId="8" borderId="9" xfId="0" applyFont="1" applyFill="1" applyBorder="1" applyAlignment="1">
      <alignment horizontal="center"/>
    </xf>
    <xf numFmtId="0" fontId="2" fillId="8" borderId="20" xfId="0" applyFont="1" applyFill="1" applyBorder="1" applyAlignment="1">
      <alignment horizontal="left" vertical="center"/>
    </xf>
    <xf numFmtId="0" fontId="2" fillId="8" borderId="2" xfId="0" applyFont="1" applyFill="1" applyBorder="1" applyAlignment="1">
      <alignment horizontal="center" vertical="center"/>
    </xf>
    <xf numFmtId="0" fontId="2" fillId="8" borderId="9" xfId="0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/>
    </xf>
    <xf numFmtId="0" fontId="2" fillId="9" borderId="0" xfId="0" applyFont="1" applyFill="1" applyAlignment="1">
      <alignment horizontal="center" vertical="top" wrapText="1"/>
    </xf>
    <xf numFmtId="0" fontId="19" fillId="0" borderId="0" xfId="0" applyFont="1" applyBorder="1" applyAlignment="1">
      <alignment horizontal="center"/>
    </xf>
    <xf numFmtId="0" fontId="0" fillId="0" borderId="0" xfId="0" applyBorder="1" applyAlignment="1">
      <alignment horizontal="center"/>
    </xf>
    <xf numFmtId="0" fontId="17" fillId="0" borderId="36" xfId="0" applyFont="1" applyBorder="1" applyAlignment="1">
      <alignment horizontal="center" vertical="center" wrapText="1"/>
    </xf>
    <xf numFmtId="0" fontId="19" fillId="0" borderId="0" xfId="0" applyFont="1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0" fillId="0" borderId="0" xfId="0" applyAlignment="1">
      <alignment horizontal="left" vertical="top" wrapText="1"/>
    </xf>
    <xf numFmtId="0" fontId="22" fillId="5" borderId="46" xfId="0" applyFont="1" applyFill="1" applyBorder="1" applyAlignment="1">
      <alignment horizontal="center" vertical="center" textRotation="90"/>
    </xf>
    <xf numFmtId="0" fontId="23" fillId="3" borderId="2" xfId="0" applyFont="1" applyFill="1" applyBorder="1" applyAlignment="1">
      <alignment wrapText="1"/>
    </xf>
    <xf numFmtId="165" fontId="10" fillId="0" borderId="0" xfId="0" applyNumberFormat="1" applyFont="1" applyAlignment="1">
      <alignment horizontal="left" vertical="top"/>
    </xf>
    <xf numFmtId="0" fontId="17" fillId="0" borderId="36" xfId="0" applyFont="1" applyBorder="1" applyAlignment="1">
      <alignment vertical="center" wrapText="1"/>
    </xf>
    <xf numFmtId="0" fontId="0" fillId="0" borderId="60" xfId="0" applyBorder="1" applyAlignment="1"/>
    <xf numFmtId="0" fontId="0" fillId="0" borderId="1" xfId="0" applyBorder="1" applyAlignment="1"/>
    <xf numFmtId="8" fontId="0" fillId="11" borderId="3" xfId="0" applyNumberFormat="1" applyFill="1" applyBorder="1" applyAlignment="1">
      <alignment horizontal="center" vertical="center"/>
    </xf>
    <xf numFmtId="8" fontId="0" fillId="11" borderId="2" xfId="0" applyNumberFormat="1" applyFill="1" applyBorder="1" applyAlignment="1">
      <alignment horizontal="center" vertical="center"/>
    </xf>
    <xf numFmtId="8" fontId="0" fillId="10" borderId="3" xfId="0" applyNumberFormat="1" applyFill="1" applyBorder="1" applyAlignment="1">
      <alignment horizontal="center" vertical="center"/>
    </xf>
    <xf numFmtId="8" fontId="0" fillId="10" borderId="2" xfId="0" applyNumberFormat="1" applyFill="1" applyBorder="1" applyAlignment="1">
      <alignment horizontal="center" vertical="center"/>
    </xf>
    <xf numFmtId="0" fontId="0" fillId="11" borderId="0" xfId="0" applyFill="1" applyAlignment="1">
      <alignment horizontal="center" vertical="center"/>
    </xf>
    <xf numFmtId="0" fontId="0" fillId="0" borderId="3" xfId="0" applyFill="1" applyBorder="1" applyAlignment="1">
      <alignment horizontal="center" vertical="center"/>
    </xf>
    <xf numFmtId="0" fontId="0" fillId="0" borderId="2" xfId="0" applyFill="1" applyBorder="1" applyAlignment="1">
      <alignment vertical="center" wrapText="1"/>
    </xf>
    <xf numFmtId="171" fontId="0" fillId="0" borderId="2" xfId="0" applyNumberFormat="1" applyFill="1" applyBorder="1" applyAlignment="1">
      <alignment horizontal="center" vertical="center"/>
    </xf>
    <xf numFmtId="171" fontId="0" fillId="0" borderId="9" xfId="0" applyNumberFormat="1" applyFill="1" applyBorder="1" applyAlignment="1">
      <alignment horizontal="center" vertical="center"/>
    </xf>
    <xf numFmtId="0" fontId="2" fillId="8" borderId="45" xfId="0" applyFont="1" applyFill="1" applyBorder="1" applyAlignment="1">
      <alignment horizontal="left" wrapText="1"/>
    </xf>
    <xf numFmtId="0" fontId="2" fillId="8" borderId="21" xfId="0" applyFont="1" applyFill="1" applyBorder="1" applyAlignment="1">
      <alignment horizontal="left" wrapText="1"/>
    </xf>
    <xf numFmtId="0" fontId="2" fillId="9" borderId="0" xfId="0" applyFont="1" applyFill="1" applyAlignment="1">
      <alignment horizontal="center" vertical="top" wrapText="1"/>
    </xf>
    <xf numFmtId="0" fontId="21" fillId="2" borderId="26" xfId="0" applyFont="1" applyFill="1" applyBorder="1" applyAlignment="1">
      <alignment horizontal="center" vertical="center"/>
    </xf>
    <xf numFmtId="0" fontId="21" fillId="2" borderId="17" xfId="0" applyFont="1" applyFill="1" applyBorder="1" applyAlignment="1">
      <alignment horizontal="center" vertical="center"/>
    </xf>
    <xf numFmtId="0" fontId="21" fillId="2" borderId="27" xfId="0" applyFont="1" applyFill="1" applyBorder="1" applyAlignment="1">
      <alignment horizontal="center" vertical="center"/>
    </xf>
    <xf numFmtId="0" fontId="11" fillId="6" borderId="10" xfId="0" applyFont="1" applyFill="1" applyBorder="1" applyAlignment="1">
      <alignment horizontal="center" vertical="center"/>
    </xf>
    <xf numFmtId="0" fontId="11" fillId="6" borderId="1" xfId="0" applyFont="1" applyFill="1" applyBorder="1" applyAlignment="1">
      <alignment horizontal="center" vertical="center"/>
    </xf>
    <xf numFmtId="0" fontId="11" fillId="6" borderId="11" xfId="0" applyFont="1" applyFill="1" applyBorder="1" applyAlignment="1">
      <alignment horizontal="center" vertical="center"/>
    </xf>
    <xf numFmtId="0" fontId="8" fillId="3" borderId="10" xfId="0" applyFont="1" applyFill="1" applyBorder="1" applyAlignment="1">
      <alignment horizontal="right" vertical="center"/>
    </xf>
    <xf numFmtId="0" fontId="8" fillId="3" borderId="11" xfId="0" applyFont="1" applyFill="1" applyBorder="1" applyAlignment="1">
      <alignment horizontal="right" vertical="center"/>
    </xf>
    <xf numFmtId="0" fontId="11" fillId="7" borderId="12" xfId="0" applyFont="1" applyFill="1" applyBorder="1" applyAlignment="1">
      <alignment horizontal="center" vertical="center"/>
    </xf>
    <xf numFmtId="0" fontId="11" fillId="7" borderId="16" xfId="0" applyFont="1" applyFill="1" applyBorder="1" applyAlignment="1">
      <alignment horizontal="center" vertical="center"/>
    </xf>
    <xf numFmtId="0" fontId="11" fillId="7" borderId="13" xfId="0" applyFont="1" applyFill="1" applyBorder="1" applyAlignment="1">
      <alignment horizontal="center" vertical="center"/>
    </xf>
    <xf numFmtId="0" fontId="11" fillId="7" borderId="14" xfId="0" applyFont="1" applyFill="1" applyBorder="1" applyAlignment="1">
      <alignment horizontal="center" vertical="center"/>
    </xf>
    <xf numFmtId="0" fontId="11" fillId="7" borderId="18" xfId="0" applyFont="1" applyFill="1" applyBorder="1" applyAlignment="1">
      <alignment horizontal="center" vertical="center"/>
    </xf>
    <xf numFmtId="0" fontId="11" fillId="7" borderId="15" xfId="0" applyFont="1" applyFill="1" applyBorder="1" applyAlignment="1">
      <alignment horizontal="center" vertical="center"/>
    </xf>
    <xf numFmtId="0" fontId="13" fillId="5" borderId="0" xfId="0" applyFont="1" applyFill="1" applyAlignment="1">
      <alignment horizontal="center" vertical="center"/>
    </xf>
    <xf numFmtId="0" fontId="14" fillId="6" borderId="0" xfId="0" applyFont="1" applyFill="1" applyAlignment="1">
      <alignment horizontal="center" vertical="center"/>
    </xf>
    <xf numFmtId="0" fontId="0" fillId="0" borderId="0" xfId="0" applyAlignment="1">
      <alignment horizontal="center"/>
    </xf>
    <xf numFmtId="0" fontId="0" fillId="0" borderId="31" xfId="0" applyBorder="1" applyAlignment="1">
      <alignment horizontal="center"/>
    </xf>
    <xf numFmtId="0" fontId="6" fillId="5" borderId="0" xfId="0" applyFont="1" applyFill="1" applyBorder="1" applyAlignment="1">
      <alignment horizontal="center"/>
    </xf>
    <xf numFmtId="0" fontId="0" fillId="0" borderId="32" xfId="0" applyBorder="1" applyAlignment="1">
      <alignment horizontal="center"/>
    </xf>
    <xf numFmtId="0" fontId="0" fillId="0" borderId="44" xfId="0" applyBorder="1" applyAlignment="1">
      <alignment horizontal="center"/>
    </xf>
    <xf numFmtId="0" fontId="19" fillId="0" borderId="35" xfId="0" applyFont="1" applyBorder="1" applyAlignment="1">
      <alignment horizontal="center"/>
    </xf>
    <xf numFmtId="0" fontId="19" fillId="0" borderId="47" xfId="0" applyFont="1" applyBorder="1" applyAlignment="1">
      <alignment horizontal="center"/>
    </xf>
    <xf numFmtId="0" fontId="19" fillId="0" borderId="0" xfId="0" applyFont="1" applyBorder="1" applyAlignment="1">
      <alignment horizontal="center"/>
    </xf>
    <xf numFmtId="0" fontId="6" fillId="5" borderId="0" xfId="0" applyFont="1" applyFill="1" applyAlignment="1">
      <alignment horizontal="center"/>
    </xf>
    <xf numFmtId="0" fontId="0" fillId="0" borderId="0" xfId="0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9" xfId="0" applyBorder="1" applyAlignment="1">
      <alignment horizontal="center"/>
    </xf>
    <xf numFmtId="0" fontId="19" fillId="0" borderId="19" xfId="0" applyFont="1" applyFill="1" applyBorder="1" applyAlignment="1">
      <alignment horizontal="center"/>
    </xf>
    <xf numFmtId="0" fontId="19" fillId="0" borderId="34" xfId="0" applyFont="1" applyFill="1" applyBorder="1" applyAlignment="1">
      <alignment horizontal="center"/>
    </xf>
    <xf numFmtId="0" fontId="19" fillId="0" borderId="35" xfId="0" applyFont="1" applyFill="1" applyBorder="1" applyAlignment="1">
      <alignment horizontal="center"/>
    </xf>
    <xf numFmtId="0" fontId="19" fillId="0" borderId="34" xfId="0" applyFont="1" applyBorder="1" applyAlignment="1">
      <alignment horizontal="center"/>
    </xf>
    <xf numFmtId="0" fontId="19" fillId="0" borderId="19" xfId="0" applyFont="1" applyBorder="1" applyAlignment="1">
      <alignment horizontal="center"/>
    </xf>
    <xf numFmtId="0" fontId="17" fillId="0" borderId="33" xfId="0" applyFont="1" applyBorder="1" applyAlignment="1">
      <alignment horizontal="center" vertical="center" wrapText="1"/>
    </xf>
    <xf numFmtId="0" fontId="17" fillId="0" borderId="36" xfId="0" applyFont="1" applyBorder="1" applyAlignment="1">
      <alignment horizontal="center" vertical="center" wrapText="1"/>
    </xf>
    <xf numFmtId="0" fontId="22" fillId="5" borderId="46" xfId="0" applyFont="1" applyFill="1" applyBorder="1" applyAlignment="1">
      <alignment horizontal="center" vertical="center" textRotation="90"/>
    </xf>
    <xf numFmtId="0" fontId="0" fillId="0" borderId="52" xfId="0" applyBorder="1" applyAlignment="1">
      <alignment horizontal="center"/>
    </xf>
    <xf numFmtId="0" fontId="0" fillId="0" borderId="53" xfId="0" applyBorder="1" applyAlignment="1">
      <alignment horizontal="center"/>
    </xf>
    <xf numFmtId="0" fontId="0" fillId="0" borderId="2" xfId="0" applyFill="1" applyBorder="1" applyAlignment="1">
      <alignment horizontal="center"/>
    </xf>
    <xf numFmtId="0" fontId="0" fillId="0" borderId="9" xfId="0" applyFill="1" applyBorder="1" applyAlignment="1">
      <alignment horizontal="center"/>
    </xf>
    <xf numFmtId="0" fontId="0" fillId="0" borderId="8" xfId="0" applyBorder="1" applyAlignment="1">
      <alignment horizontal="center"/>
    </xf>
    <xf numFmtId="0" fontId="0" fillId="0" borderId="59" xfId="0" applyBorder="1" applyAlignment="1">
      <alignment horizontal="center"/>
    </xf>
    <xf numFmtId="0" fontId="0" fillId="0" borderId="58" xfId="0" applyBorder="1" applyAlignment="1">
      <alignment horizontal="center"/>
    </xf>
    <xf numFmtId="0" fontId="22" fillId="5" borderId="46" xfId="0" applyFont="1" applyFill="1" applyBorder="1" applyAlignment="1">
      <alignment horizontal="center" vertical="center" textRotation="90" wrapText="1"/>
    </xf>
    <xf numFmtId="0" fontId="19" fillId="0" borderId="0" xfId="0" applyFont="1" applyFill="1" applyBorder="1" applyAlignment="1">
      <alignment horizontal="center"/>
    </xf>
    <xf numFmtId="0" fontId="0" fillId="0" borderId="0" xfId="0" applyFill="1" applyBorder="1" applyAlignment="1">
      <alignment horizontal="center"/>
    </xf>
  </cellXfs>
  <cellStyles count="5">
    <cellStyle name="Currency" xfId="1" builtinId="4"/>
    <cellStyle name="Currency 2" xfId="4" xr:uid="{6D482BE4-9CDF-4175-AB14-7EB199E83DF3}"/>
    <cellStyle name="Normal" xfId="0" builtinId="0"/>
    <cellStyle name="Per cent" xfId="2" builtinId="5"/>
    <cellStyle name="Title" xfId="3" builtinId="15"/>
  </cellStyles>
  <dxfs count="0"/>
  <tableStyles count="0" defaultTableStyle="TableStyleMedium2" defaultPivotStyle="PivotStyleLight16"/>
  <colors>
    <mruColors>
      <color rgb="FFFF2F92"/>
      <color rgb="FFFFCDFA"/>
      <color rgb="FFFF85FF"/>
      <color rgb="FFFF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4.png"/><Relationship Id="rId18" Type="http://schemas.openxmlformats.org/officeDocument/2006/relationships/image" Target="../media/image19.jpeg"/><Relationship Id="rId26" Type="http://schemas.openxmlformats.org/officeDocument/2006/relationships/image" Target="../media/image27.png"/><Relationship Id="rId39" Type="http://schemas.openxmlformats.org/officeDocument/2006/relationships/image" Target="../media/image40.jpeg"/><Relationship Id="rId21" Type="http://schemas.openxmlformats.org/officeDocument/2006/relationships/image" Target="../media/image22.png"/><Relationship Id="rId34" Type="http://schemas.openxmlformats.org/officeDocument/2006/relationships/image" Target="../media/image35.png"/><Relationship Id="rId42" Type="http://schemas.openxmlformats.org/officeDocument/2006/relationships/image" Target="../media/image43.png"/><Relationship Id="rId47" Type="http://schemas.openxmlformats.org/officeDocument/2006/relationships/image" Target="../media/image48.png"/><Relationship Id="rId50" Type="http://schemas.openxmlformats.org/officeDocument/2006/relationships/image" Target="../media/image51.png"/><Relationship Id="rId7" Type="http://schemas.openxmlformats.org/officeDocument/2006/relationships/image" Target="../media/image8.png"/><Relationship Id="rId2" Type="http://schemas.openxmlformats.org/officeDocument/2006/relationships/image" Target="../media/image3.png"/><Relationship Id="rId16" Type="http://schemas.openxmlformats.org/officeDocument/2006/relationships/image" Target="../media/image17.jpeg"/><Relationship Id="rId29" Type="http://schemas.openxmlformats.org/officeDocument/2006/relationships/image" Target="../media/image30.png"/><Relationship Id="rId11" Type="http://schemas.openxmlformats.org/officeDocument/2006/relationships/image" Target="../media/image12.png"/><Relationship Id="rId24" Type="http://schemas.openxmlformats.org/officeDocument/2006/relationships/image" Target="../media/image25.jpeg"/><Relationship Id="rId32" Type="http://schemas.openxmlformats.org/officeDocument/2006/relationships/image" Target="../media/image33.jpeg"/><Relationship Id="rId37" Type="http://schemas.openxmlformats.org/officeDocument/2006/relationships/image" Target="../media/image38.png"/><Relationship Id="rId40" Type="http://schemas.openxmlformats.org/officeDocument/2006/relationships/image" Target="../media/image41.png"/><Relationship Id="rId45" Type="http://schemas.openxmlformats.org/officeDocument/2006/relationships/image" Target="../media/image46.jpeg"/><Relationship Id="rId5" Type="http://schemas.openxmlformats.org/officeDocument/2006/relationships/image" Target="../media/image6.png"/><Relationship Id="rId15" Type="http://schemas.openxmlformats.org/officeDocument/2006/relationships/image" Target="../media/image16.jpeg"/><Relationship Id="rId23" Type="http://schemas.openxmlformats.org/officeDocument/2006/relationships/image" Target="../media/image24.png"/><Relationship Id="rId28" Type="http://schemas.openxmlformats.org/officeDocument/2006/relationships/image" Target="../media/image29.jpeg"/><Relationship Id="rId36" Type="http://schemas.openxmlformats.org/officeDocument/2006/relationships/image" Target="../media/image37.jpeg"/><Relationship Id="rId49" Type="http://schemas.openxmlformats.org/officeDocument/2006/relationships/image" Target="../media/image50.png"/><Relationship Id="rId10" Type="http://schemas.openxmlformats.org/officeDocument/2006/relationships/image" Target="../media/image11.jpeg"/><Relationship Id="rId19" Type="http://schemas.openxmlformats.org/officeDocument/2006/relationships/image" Target="../media/image20.png"/><Relationship Id="rId31" Type="http://schemas.openxmlformats.org/officeDocument/2006/relationships/image" Target="../media/image32.png"/><Relationship Id="rId44" Type="http://schemas.openxmlformats.org/officeDocument/2006/relationships/image" Target="../media/image45.png"/><Relationship Id="rId52" Type="http://schemas.openxmlformats.org/officeDocument/2006/relationships/image" Target="../media/image53.png"/><Relationship Id="rId4" Type="http://schemas.openxmlformats.org/officeDocument/2006/relationships/image" Target="../media/image5.jpeg"/><Relationship Id="rId9" Type="http://schemas.openxmlformats.org/officeDocument/2006/relationships/image" Target="../media/image10.jpeg"/><Relationship Id="rId14" Type="http://schemas.openxmlformats.org/officeDocument/2006/relationships/image" Target="../media/image15.png"/><Relationship Id="rId22" Type="http://schemas.openxmlformats.org/officeDocument/2006/relationships/image" Target="../media/image23.jpeg"/><Relationship Id="rId27" Type="http://schemas.openxmlformats.org/officeDocument/2006/relationships/image" Target="../media/image28.jpeg"/><Relationship Id="rId30" Type="http://schemas.openxmlformats.org/officeDocument/2006/relationships/image" Target="../media/image31.png"/><Relationship Id="rId35" Type="http://schemas.openxmlformats.org/officeDocument/2006/relationships/image" Target="../media/image36.png"/><Relationship Id="rId43" Type="http://schemas.openxmlformats.org/officeDocument/2006/relationships/image" Target="../media/image44.png"/><Relationship Id="rId48" Type="http://schemas.openxmlformats.org/officeDocument/2006/relationships/image" Target="../media/image49.png"/><Relationship Id="rId8" Type="http://schemas.openxmlformats.org/officeDocument/2006/relationships/image" Target="../media/image9.jpeg"/><Relationship Id="rId51" Type="http://schemas.openxmlformats.org/officeDocument/2006/relationships/image" Target="../media/image52.png"/><Relationship Id="rId3" Type="http://schemas.openxmlformats.org/officeDocument/2006/relationships/image" Target="../media/image4.jpeg"/><Relationship Id="rId12" Type="http://schemas.openxmlformats.org/officeDocument/2006/relationships/image" Target="../media/image13.jpeg"/><Relationship Id="rId17" Type="http://schemas.openxmlformats.org/officeDocument/2006/relationships/image" Target="../media/image18.jpeg"/><Relationship Id="rId25" Type="http://schemas.openxmlformats.org/officeDocument/2006/relationships/image" Target="../media/image26.png"/><Relationship Id="rId33" Type="http://schemas.openxmlformats.org/officeDocument/2006/relationships/image" Target="../media/image34.png"/><Relationship Id="rId38" Type="http://schemas.openxmlformats.org/officeDocument/2006/relationships/image" Target="../media/image39.jpeg"/><Relationship Id="rId46" Type="http://schemas.openxmlformats.org/officeDocument/2006/relationships/image" Target="../media/image47.jpeg"/><Relationship Id="rId20" Type="http://schemas.openxmlformats.org/officeDocument/2006/relationships/image" Target="../media/image21.png"/><Relationship Id="rId41" Type="http://schemas.openxmlformats.org/officeDocument/2006/relationships/image" Target="../media/image42.jpeg"/><Relationship Id="rId1" Type="http://schemas.openxmlformats.org/officeDocument/2006/relationships/image" Target="../media/image2.png"/><Relationship Id="rId6" Type="http://schemas.openxmlformats.org/officeDocument/2006/relationships/image" Target="../media/image7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.jpeg"/><Relationship Id="rId13" Type="http://schemas.openxmlformats.org/officeDocument/2006/relationships/image" Target="../media/image11.jpeg"/><Relationship Id="rId18" Type="http://schemas.openxmlformats.org/officeDocument/2006/relationships/image" Target="../media/image56.jpeg"/><Relationship Id="rId26" Type="http://schemas.openxmlformats.org/officeDocument/2006/relationships/image" Target="../media/image51.png"/><Relationship Id="rId3" Type="http://schemas.openxmlformats.org/officeDocument/2006/relationships/image" Target="../media/image29.jpeg"/><Relationship Id="rId21" Type="http://schemas.openxmlformats.org/officeDocument/2006/relationships/image" Target="../media/image40.jpeg"/><Relationship Id="rId7" Type="http://schemas.openxmlformats.org/officeDocument/2006/relationships/image" Target="../media/image9.jpeg"/><Relationship Id="rId12" Type="http://schemas.openxmlformats.org/officeDocument/2006/relationships/image" Target="../media/image4.jpeg"/><Relationship Id="rId17" Type="http://schemas.openxmlformats.org/officeDocument/2006/relationships/image" Target="../media/image23.jpeg"/><Relationship Id="rId25" Type="http://schemas.openxmlformats.org/officeDocument/2006/relationships/image" Target="../media/image48.png"/><Relationship Id="rId2" Type="http://schemas.openxmlformats.org/officeDocument/2006/relationships/image" Target="../media/image37.jpeg"/><Relationship Id="rId16" Type="http://schemas.openxmlformats.org/officeDocument/2006/relationships/image" Target="../media/image25.jpeg"/><Relationship Id="rId20" Type="http://schemas.openxmlformats.org/officeDocument/2006/relationships/image" Target="../media/image5.jpeg"/><Relationship Id="rId1" Type="http://schemas.openxmlformats.org/officeDocument/2006/relationships/image" Target="../media/image28.jpeg"/><Relationship Id="rId6" Type="http://schemas.openxmlformats.org/officeDocument/2006/relationships/image" Target="../media/image42.jpeg"/><Relationship Id="rId11" Type="http://schemas.openxmlformats.org/officeDocument/2006/relationships/image" Target="../media/image55.jpeg"/><Relationship Id="rId24" Type="http://schemas.openxmlformats.org/officeDocument/2006/relationships/image" Target="../media/image50.png"/><Relationship Id="rId5" Type="http://schemas.openxmlformats.org/officeDocument/2006/relationships/image" Target="../media/image39.jpeg"/><Relationship Id="rId15" Type="http://schemas.openxmlformats.org/officeDocument/2006/relationships/image" Target="../media/image17.jpeg"/><Relationship Id="rId23" Type="http://schemas.openxmlformats.org/officeDocument/2006/relationships/image" Target="../media/image49.png"/><Relationship Id="rId28" Type="http://schemas.openxmlformats.org/officeDocument/2006/relationships/image" Target="../media/image44.png"/><Relationship Id="rId10" Type="http://schemas.openxmlformats.org/officeDocument/2006/relationships/image" Target="../media/image10.jpeg"/><Relationship Id="rId19" Type="http://schemas.openxmlformats.org/officeDocument/2006/relationships/image" Target="../media/image57.jpeg"/><Relationship Id="rId4" Type="http://schemas.openxmlformats.org/officeDocument/2006/relationships/image" Target="../media/image33.jpeg"/><Relationship Id="rId9" Type="http://schemas.openxmlformats.org/officeDocument/2006/relationships/image" Target="../media/image54.jpeg"/><Relationship Id="rId14" Type="http://schemas.openxmlformats.org/officeDocument/2006/relationships/image" Target="../media/image18.jpeg"/><Relationship Id="rId22" Type="http://schemas.openxmlformats.org/officeDocument/2006/relationships/image" Target="../media/image45.png"/><Relationship Id="rId27" Type="http://schemas.openxmlformats.org/officeDocument/2006/relationships/image" Target="../media/image52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jpeg"/><Relationship Id="rId13" Type="http://schemas.openxmlformats.org/officeDocument/2006/relationships/image" Target="../media/image41.png"/><Relationship Id="rId18" Type="http://schemas.openxmlformats.org/officeDocument/2006/relationships/image" Target="../media/image6.png"/><Relationship Id="rId26" Type="http://schemas.openxmlformats.org/officeDocument/2006/relationships/image" Target="../media/image53.png"/><Relationship Id="rId3" Type="http://schemas.openxmlformats.org/officeDocument/2006/relationships/image" Target="../media/image43.png"/><Relationship Id="rId21" Type="http://schemas.openxmlformats.org/officeDocument/2006/relationships/image" Target="../media/image34.png"/><Relationship Id="rId7" Type="http://schemas.openxmlformats.org/officeDocument/2006/relationships/image" Target="../media/image58.jpeg"/><Relationship Id="rId12" Type="http://schemas.openxmlformats.org/officeDocument/2006/relationships/image" Target="../media/image24.png"/><Relationship Id="rId17" Type="http://schemas.openxmlformats.org/officeDocument/2006/relationships/image" Target="../media/image12.png"/><Relationship Id="rId25" Type="http://schemas.openxmlformats.org/officeDocument/2006/relationships/image" Target="../media/image26.png"/><Relationship Id="rId2" Type="http://schemas.openxmlformats.org/officeDocument/2006/relationships/image" Target="../media/image38.png"/><Relationship Id="rId16" Type="http://schemas.openxmlformats.org/officeDocument/2006/relationships/image" Target="../media/image22.png"/><Relationship Id="rId20" Type="http://schemas.openxmlformats.org/officeDocument/2006/relationships/image" Target="../media/image31.png"/><Relationship Id="rId1" Type="http://schemas.openxmlformats.org/officeDocument/2006/relationships/image" Target="../media/image21.png"/><Relationship Id="rId6" Type="http://schemas.openxmlformats.org/officeDocument/2006/relationships/image" Target="../media/image13.jpeg"/><Relationship Id="rId11" Type="http://schemas.openxmlformats.org/officeDocument/2006/relationships/image" Target="../media/image3.png"/><Relationship Id="rId24" Type="http://schemas.openxmlformats.org/officeDocument/2006/relationships/image" Target="../media/image35.png"/><Relationship Id="rId5" Type="http://schemas.openxmlformats.org/officeDocument/2006/relationships/image" Target="../media/image20.png"/><Relationship Id="rId15" Type="http://schemas.openxmlformats.org/officeDocument/2006/relationships/image" Target="../media/image8.png"/><Relationship Id="rId23" Type="http://schemas.openxmlformats.org/officeDocument/2006/relationships/image" Target="../media/image32.png"/><Relationship Id="rId10" Type="http://schemas.openxmlformats.org/officeDocument/2006/relationships/image" Target="../media/image2.png"/><Relationship Id="rId19" Type="http://schemas.openxmlformats.org/officeDocument/2006/relationships/image" Target="../media/image27.png"/><Relationship Id="rId4" Type="http://schemas.openxmlformats.org/officeDocument/2006/relationships/image" Target="../media/image14.png"/><Relationship Id="rId9" Type="http://schemas.openxmlformats.org/officeDocument/2006/relationships/image" Target="../media/image30.png"/><Relationship Id="rId14" Type="http://schemas.openxmlformats.org/officeDocument/2006/relationships/image" Target="../media/image15.png"/><Relationship Id="rId22" Type="http://schemas.openxmlformats.org/officeDocument/2006/relationships/image" Target="../media/image3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1152525</xdr:colOff>
      <xdr:row>5</xdr:row>
      <xdr:rowOff>5953</xdr:rowOff>
    </xdr:to>
    <xdr:pic>
      <xdr:nvPicPr>
        <xdr:cNvPr id="4" name="Picture 3" descr="Image result for sportsgirl logo">
          <a:extLst>
            <a:ext uri="{FF2B5EF4-FFF2-40B4-BE49-F238E27FC236}">
              <a16:creationId xmlns:a16="http://schemas.microsoft.com/office/drawing/2014/main" id="{B4BC3A2A-75C3-470C-9B6B-7E8F7A0BA7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809875" cy="10537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266700</xdr:colOff>
      <xdr:row>7</xdr:row>
      <xdr:rowOff>98425</xdr:rowOff>
    </xdr:from>
    <xdr:to>
      <xdr:col>7</xdr:col>
      <xdr:colOff>847725</xdr:colOff>
      <xdr:row>7</xdr:row>
      <xdr:rowOff>823690</xdr:rowOff>
    </xdr:to>
    <xdr:pic>
      <xdr:nvPicPr>
        <xdr:cNvPr id="42" name="Picture 15">
          <a:extLst>
            <a:ext uri="{FF2B5EF4-FFF2-40B4-BE49-F238E27FC236}">
              <a16:creationId xmlns:a16="http://schemas.microsoft.com/office/drawing/2014/main" id="{79CA8217-E8C1-3545-AE72-32AE1F055126}"/>
            </a:ext>
            <a:ext uri="{147F2762-F138-4A5C-976F-8EAC2B608ADB}">
              <a16:predDERef xmlns:a16="http://schemas.microsoft.com/office/drawing/2014/main" pred="{6A1CD095-5AB3-B04F-8C73-CE57ACF048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62825" y="3317875"/>
          <a:ext cx="581025" cy="725265"/>
        </a:xfrm>
        <a:prstGeom prst="rect">
          <a:avLst/>
        </a:prstGeom>
      </xdr:spPr>
    </xdr:pic>
    <xdr:clientData/>
  </xdr:twoCellAnchor>
  <xdr:twoCellAnchor editAs="oneCell">
    <xdr:from>
      <xdr:col>7</xdr:col>
      <xdr:colOff>273050</xdr:colOff>
      <xdr:row>6</xdr:row>
      <xdr:rowOff>123825</xdr:rowOff>
    </xdr:from>
    <xdr:to>
      <xdr:col>7</xdr:col>
      <xdr:colOff>837176</xdr:colOff>
      <xdr:row>6</xdr:row>
      <xdr:rowOff>809625</xdr:rowOff>
    </xdr:to>
    <xdr:pic>
      <xdr:nvPicPr>
        <xdr:cNvPr id="43" name="Picture 16">
          <a:extLst>
            <a:ext uri="{FF2B5EF4-FFF2-40B4-BE49-F238E27FC236}">
              <a16:creationId xmlns:a16="http://schemas.microsoft.com/office/drawing/2014/main" id="{28B4C8EA-7C04-1A4B-9948-987D41774101}"/>
            </a:ext>
            <a:ext uri="{147F2762-F138-4A5C-976F-8EAC2B608ADB}">
              <a16:predDERef xmlns:a16="http://schemas.microsoft.com/office/drawing/2014/main" pred="{79CA8217-E8C1-3545-AE72-32AE1F0551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369175" y="2390775"/>
          <a:ext cx="564126" cy="685800"/>
        </a:xfrm>
        <a:prstGeom prst="rect">
          <a:avLst/>
        </a:prstGeom>
      </xdr:spPr>
    </xdr:pic>
    <xdr:clientData/>
  </xdr:twoCellAnchor>
  <xdr:oneCellAnchor>
    <xdr:from>
      <xdr:col>7</xdr:col>
      <xdr:colOff>47625</xdr:colOff>
      <xdr:row>9</xdr:row>
      <xdr:rowOff>28575</xdr:rowOff>
    </xdr:from>
    <xdr:ext cx="923925" cy="904875"/>
    <xdr:pic>
      <xdr:nvPicPr>
        <xdr:cNvPr id="7" name="Picture 115">
          <a:extLst>
            <a:ext uri="{FF2B5EF4-FFF2-40B4-BE49-F238E27FC236}">
              <a16:creationId xmlns:a16="http://schemas.microsoft.com/office/drawing/2014/main" id="{3DA4757B-5D30-3A49-954F-87458FC953B9}"/>
            </a:ext>
            <a:ext uri="{147F2762-F138-4A5C-976F-8EAC2B608ADB}">
              <a16:predDERef xmlns:a16="http://schemas.microsoft.com/office/drawing/2014/main" pred="{28B4C8EA-7C04-1A4B-9948-987D417741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143750" y="5153025"/>
          <a:ext cx="923925" cy="904875"/>
        </a:xfrm>
        <a:prstGeom prst="rect">
          <a:avLst/>
        </a:prstGeom>
      </xdr:spPr>
    </xdr:pic>
    <xdr:clientData/>
  </xdr:oneCellAnchor>
  <xdr:twoCellAnchor editAs="oneCell">
    <xdr:from>
      <xdr:col>7</xdr:col>
      <xdr:colOff>104775</xdr:colOff>
      <xdr:row>10</xdr:row>
      <xdr:rowOff>28575</xdr:rowOff>
    </xdr:from>
    <xdr:to>
      <xdr:col>7</xdr:col>
      <xdr:colOff>955675</xdr:colOff>
      <xdr:row>10</xdr:row>
      <xdr:rowOff>879475</xdr:rowOff>
    </xdr:to>
    <xdr:pic>
      <xdr:nvPicPr>
        <xdr:cNvPr id="49" name="Picture 6">
          <a:extLst>
            <a:ext uri="{FF2B5EF4-FFF2-40B4-BE49-F238E27FC236}">
              <a16:creationId xmlns:a16="http://schemas.microsoft.com/office/drawing/2014/main" id="{773F0C4B-DF80-44CE-ABC6-6461D888BB43}"/>
            </a:ext>
            <a:ext uri="{147F2762-F138-4A5C-976F-8EAC2B608ADB}">
              <a16:predDERef xmlns:a16="http://schemas.microsoft.com/office/drawing/2014/main" pred="{6554D14D-8B15-5443-9161-45611BB802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7200900" y="6105525"/>
          <a:ext cx="850900" cy="850900"/>
        </a:xfrm>
        <a:prstGeom prst="rect">
          <a:avLst/>
        </a:prstGeom>
      </xdr:spPr>
    </xdr:pic>
    <xdr:clientData/>
  </xdr:twoCellAnchor>
  <xdr:twoCellAnchor editAs="oneCell">
    <xdr:from>
      <xdr:col>7</xdr:col>
      <xdr:colOff>209550</xdr:colOff>
      <xdr:row>12</xdr:row>
      <xdr:rowOff>47625</xdr:rowOff>
    </xdr:from>
    <xdr:to>
      <xdr:col>7</xdr:col>
      <xdr:colOff>876300</xdr:colOff>
      <xdr:row>12</xdr:row>
      <xdr:rowOff>800100</xdr:rowOff>
    </xdr:to>
    <xdr:pic>
      <xdr:nvPicPr>
        <xdr:cNvPr id="53" name="Picture 123">
          <a:extLst>
            <a:ext uri="{FF2B5EF4-FFF2-40B4-BE49-F238E27FC236}">
              <a16:creationId xmlns:a16="http://schemas.microsoft.com/office/drawing/2014/main" id="{F28CC30D-380E-45C8-9432-3EED27C3EBC9}"/>
            </a:ext>
            <a:ext uri="{147F2762-F138-4A5C-976F-8EAC2B608ADB}">
              <a16:predDERef xmlns:a16="http://schemas.microsoft.com/office/drawing/2014/main" pred="{773F0C4B-DF80-44CE-ABC6-6461D888BB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305675" y="8029575"/>
          <a:ext cx="666750" cy="752475"/>
        </a:xfrm>
        <a:prstGeom prst="rect">
          <a:avLst/>
        </a:prstGeom>
      </xdr:spPr>
    </xdr:pic>
    <xdr:clientData/>
  </xdr:twoCellAnchor>
  <xdr:twoCellAnchor editAs="oneCell">
    <xdr:from>
      <xdr:col>7</xdr:col>
      <xdr:colOff>190500</xdr:colOff>
      <xdr:row>11</xdr:row>
      <xdr:rowOff>95250</xdr:rowOff>
    </xdr:from>
    <xdr:to>
      <xdr:col>7</xdr:col>
      <xdr:colOff>857250</xdr:colOff>
      <xdr:row>11</xdr:row>
      <xdr:rowOff>819150</xdr:rowOff>
    </xdr:to>
    <xdr:pic>
      <xdr:nvPicPr>
        <xdr:cNvPr id="57" name="Picture 4">
          <a:extLst>
            <a:ext uri="{FF2B5EF4-FFF2-40B4-BE49-F238E27FC236}">
              <a16:creationId xmlns:a16="http://schemas.microsoft.com/office/drawing/2014/main" id="{BB63B63D-E002-4DD3-AFAE-2180D8FA5379}"/>
            </a:ext>
            <a:ext uri="{147F2762-F138-4A5C-976F-8EAC2B608ADB}">
              <a16:predDERef xmlns:a16="http://schemas.microsoft.com/office/drawing/2014/main" pred="{F28CC30D-380E-45C8-9432-3EED27C3EBC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l="31333" t="24667" r="31334" b="34667"/>
        <a:stretch/>
      </xdr:blipFill>
      <xdr:spPr>
        <a:xfrm>
          <a:off x="7286625" y="7124700"/>
          <a:ext cx="666750" cy="723900"/>
        </a:xfrm>
        <a:prstGeom prst="rect">
          <a:avLst/>
        </a:prstGeom>
      </xdr:spPr>
    </xdr:pic>
    <xdr:clientData/>
  </xdr:twoCellAnchor>
  <xdr:twoCellAnchor editAs="oneCell">
    <xdr:from>
      <xdr:col>7</xdr:col>
      <xdr:colOff>257175</xdr:colOff>
      <xdr:row>13</xdr:row>
      <xdr:rowOff>38100</xdr:rowOff>
    </xdr:from>
    <xdr:to>
      <xdr:col>7</xdr:col>
      <xdr:colOff>800100</xdr:colOff>
      <xdr:row>13</xdr:row>
      <xdr:rowOff>847725</xdr:rowOff>
    </xdr:to>
    <xdr:pic>
      <xdr:nvPicPr>
        <xdr:cNvPr id="61" name="Picture 77">
          <a:extLst>
            <a:ext uri="{FF2B5EF4-FFF2-40B4-BE49-F238E27FC236}">
              <a16:creationId xmlns:a16="http://schemas.microsoft.com/office/drawing/2014/main" id="{A6F3D05C-8CB6-477B-B95D-B61ADBE3389D}"/>
            </a:ext>
            <a:ext uri="{147F2762-F138-4A5C-976F-8EAC2B608ADB}">
              <a16:predDERef xmlns:a16="http://schemas.microsoft.com/office/drawing/2014/main" pred="{BB63B63D-E002-4DD3-AFAE-2180D8FA53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7353300" y="8972550"/>
          <a:ext cx="542925" cy="809625"/>
        </a:xfrm>
        <a:prstGeom prst="rect">
          <a:avLst/>
        </a:prstGeom>
      </xdr:spPr>
    </xdr:pic>
    <xdr:clientData/>
  </xdr:twoCellAnchor>
  <xdr:twoCellAnchor editAs="oneCell">
    <xdr:from>
      <xdr:col>7</xdr:col>
      <xdr:colOff>76200</xdr:colOff>
      <xdr:row>16</xdr:row>
      <xdr:rowOff>19050</xdr:rowOff>
    </xdr:from>
    <xdr:to>
      <xdr:col>7</xdr:col>
      <xdr:colOff>971550</xdr:colOff>
      <xdr:row>16</xdr:row>
      <xdr:rowOff>914400</xdr:rowOff>
    </xdr:to>
    <xdr:pic>
      <xdr:nvPicPr>
        <xdr:cNvPr id="64" name="Picture 28">
          <a:extLst>
            <a:ext uri="{FF2B5EF4-FFF2-40B4-BE49-F238E27FC236}">
              <a16:creationId xmlns:a16="http://schemas.microsoft.com/office/drawing/2014/main" id="{E7D7E4A5-0D40-4E15-841B-C915C7D160AC}"/>
            </a:ext>
            <a:ext uri="{147F2762-F138-4A5C-976F-8EAC2B608ADB}">
              <a16:predDERef xmlns:a16="http://schemas.microsoft.com/office/drawing/2014/main" pred="{A6F3D05C-8CB6-477B-B95D-B61ADBE338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7172325" y="10267950"/>
          <a:ext cx="895350" cy="895350"/>
        </a:xfrm>
        <a:prstGeom prst="rect">
          <a:avLst/>
        </a:prstGeom>
      </xdr:spPr>
    </xdr:pic>
    <xdr:clientData/>
  </xdr:twoCellAnchor>
  <xdr:twoCellAnchor editAs="oneCell">
    <xdr:from>
      <xdr:col>7</xdr:col>
      <xdr:colOff>66675</xdr:colOff>
      <xdr:row>19</xdr:row>
      <xdr:rowOff>28575</xdr:rowOff>
    </xdr:from>
    <xdr:to>
      <xdr:col>7</xdr:col>
      <xdr:colOff>933450</xdr:colOff>
      <xdr:row>19</xdr:row>
      <xdr:rowOff>895350</xdr:rowOff>
    </xdr:to>
    <xdr:pic>
      <xdr:nvPicPr>
        <xdr:cNvPr id="72" name="Picture 98">
          <a:extLst>
            <a:ext uri="{FF2B5EF4-FFF2-40B4-BE49-F238E27FC236}">
              <a16:creationId xmlns:a16="http://schemas.microsoft.com/office/drawing/2014/main" id="{9F103F95-BD0D-46D0-90E2-49691874736C}"/>
            </a:ext>
            <a:ext uri="{147F2762-F138-4A5C-976F-8EAC2B608ADB}">
              <a16:predDERef xmlns:a16="http://schemas.microsoft.com/office/drawing/2014/main" pred="{9A58476A-77F0-40F7-B4FB-88AFD2A57A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7162800" y="13134975"/>
          <a:ext cx="866775" cy="866775"/>
        </a:xfrm>
        <a:prstGeom prst="rect">
          <a:avLst/>
        </a:prstGeom>
      </xdr:spPr>
    </xdr:pic>
    <xdr:clientData/>
  </xdr:twoCellAnchor>
  <xdr:twoCellAnchor editAs="oneCell">
    <xdr:from>
      <xdr:col>7</xdr:col>
      <xdr:colOff>38100</xdr:colOff>
      <xdr:row>20</xdr:row>
      <xdr:rowOff>47625</xdr:rowOff>
    </xdr:from>
    <xdr:to>
      <xdr:col>7</xdr:col>
      <xdr:colOff>1000125</xdr:colOff>
      <xdr:row>20</xdr:row>
      <xdr:rowOff>876300</xdr:rowOff>
    </xdr:to>
    <xdr:pic>
      <xdr:nvPicPr>
        <xdr:cNvPr id="76" name="Picture 81">
          <a:extLst>
            <a:ext uri="{FF2B5EF4-FFF2-40B4-BE49-F238E27FC236}">
              <a16:creationId xmlns:a16="http://schemas.microsoft.com/office/drawing/2014/main" id="{B3E6F1B2-380F-42E7-A253-2FFDCA68CBAA}"/>
            </a:ext>
            <a:ext uri="{147F2762-F138-4A5C-976F-8EAC2B608ADB}">
              <a16:predDERef xmlns:a16="http://schemas.microsoft.com/office/drawing/2014/main" pred="{9F103F95-BD0D-46D0-90E2-4969187473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7134225" y="14106525"/>
          <a:ext cx="962025" cy="828675"/>
        </a:xfrm>
        <a:prstGeom prst="rect">
          <a:avLst/>
        </a:prstGeom>
      </xdr:spPr>
    </xdr:pic>
    <xdr:clientData/>
  </xdr:twoCellAnchor>
  <xdr:twoCellAnchor editAs="oneCell">
    <xdr:from>
      <xdr:col>7</xdr:col>
      <xdr:colOff>209550</xdr:colOff>
      <xdr:row>21</xdr:row>
      <xdr:rowOff>85725</xdr:rowOff>
    </xdr:from>
    <xdr:to>
      <xdr:col>7</xdr:col>
      <xdr:colOff>885825</xdr:colOff>
      <xdr:row>21</xdr:row>
      <xdr:rowOff>819150</xdr:rowOff>
    </xdr:to>
    <xdr:pic>
      <xdr:nvPicPr>
        <xdr:cNvPr id="80" name="Picture 108">
          <a:extLst>
            <a:ext uri="{FF2B5EF4-FFF2-40B4-BE49-F238E27FC236}">
              <a16:creationId xmlns:a16="http://schemas.microsoft.com/office/drawing/2014/main" id="{DA6F245B-82F4-47F1-A594-9D9E6C217D05}"/>
            </a:ext>
            <a:ext uri="{147F2762-F138-4A5C-976F-8EAC2B608ADB}">
              <a16:predDERef xmlns:a16="http://schemas.microsoft.com/office/drawing/2014/main" pred="{B3E6F1B2-380F-42E7-A253-2FFDCA68CB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7305675" y="15097125"/>
          <a:ext cx="676275" cy="733425"/>
        </a:xfrm>
        <a:prstGeom prst="rect">
          <a:avLst/>
        </a:prstGeom>
      </xdr:spPr>
    </xdr:pic>
    <xdr:clientData/>
  </xdr:twoCellAnchor>
  <xdr:twoCellAnchor editAs="oneCell">
    <xdr:from>
      <xdr:col>7</xdr:col>
      <xdr:colOff>104775</xdr:colOff>
      <xdr:row>25</xdr:row>
      <xdr:rowOff>66675</xdr:rowOff>
    </xdr:from>
    <xdr:to>
      <xdr:col>7</xdr:col>
      <xdr:colOff>971550</xdr:colOff>
      <xdr:row>25</xdr:row>
      <xdr:rowOff>876300</xdr:rowOff>
    </xdr:to>
    <xdr:pic>
      <xdr:nvPicPr>
        <xdr:cNvPr id="87" name="Picture 5">
          <a:extLst>
            <a:ext uri="{FF2B5EF4-FFF2-40B4-BE49-F238E27FC236}">
              <a16:creationId xmlns:a16="http://schemas.microsoft.com/office/drawing/2014/main" id="{944D16E9-9C94-4704-9356-9D3CBAA25C24}"/>
            </a:ext>
            <a:ext uri="{147F2762-F138-4A5C-976F-8EAC2B608ADB}">
              <a16:predDERef xmlns:a16="http://schemas.microsoft.com/office/drawing/2014/main" pred="{8BBB037C-168C-43A8-9367-E118DEEA30B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/>
        <a:srcRect l="24301" t="19048" r="25806" b="28082"/>
        <a:stretch/>
      </xdr:blipFill>
      <xdr:spPr>
        <a:xfrm>
          <a:off x="7200900" y="17345025"/>
          <a:ext cx="866775" cy="809625"/>
        </a:xfrm>
        <a:prstGeom prst="rect">
          <a:avLst/>
        </a:prstGeom>
      </xdr:spPr>
    </xdr:pic>
    <xdr:clientData/>
  </xdr:twoCellAnchor>
  <xdr:twoCellAnchor editAs="oneCell">
    <xdr:from>
      <xdr:col>7</xdr:col>
      <xdr:colOff>66675</xdr:colOff>
      <xdr:row>26</xdr:row>
      <xdr:rowOff>76200</xdr:rowOff>
    </xdr:from>
    <xdr:to>
      <xdr:col>7</xdr:col>
      <xdr:colOff>971550</xdr:colOff>
      <xdr:row>26</xdr:row>
      <xdr:rowOff>857250</xdr:rowOff>
    </xdr:to>
    <xdr:pic>
      <xdr:nvPicPr>
        <xdr:cNvPr id="91" name="Picture 316">
          <a:extLst>
            <a:ext uri="{FF2B5EF4-FFF2-40B4-BE49-F238E27FC236}">
              <a16:creationId xmlns:a16="http://schemas.microsoft.com/office/drawing/2014/main" id="{6AAD15C9-8CDE-48D7-813A-4FB9EFF3FBD7}"/>
            </a:ext>
            <a:ext uri="{147F2762-F138-4A5C-976F-8EAC2B608ADB}">
              <a16:predDERef xmlns:a16="http://schemas.microsoft.com/office/drawing/2014/main" pred="{944D16E9-9C94-4704-9356-9D3CBAA25C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7162800" y="18307050"/>
          <a:ext cx="904875" cy="781050"/>
        </a:xfrm>
        <a:prstGeom prst="rect">
          <a:avLst/>
        </a:prstGeom>
      </xdr:spPr>
    </xdr:pic>
    <xdr:clientData/>
  </xdr:twoCellAnchor>
  <xdr:twoCellAnchor editAs="oneCell">
    <xdr:from>
      <xdr:col>7</xdr:col>
      <xdr:colOff>133350</xdr:colOff>
      <xdr:row>27</xdr:row>
      <xdr:rowOff>66675</xdr:rowOff>
    </xdr:from>
    <xdr:to>
      <xdr:col>7</xdr:col>
      <xdr:colOff>952500</xdr:colOff>
      <xdr:row>27</xdr:row>
      <xdr:rowOff>828675</xdr:rowOff>
    </xdr:to>
    <xdr:pic>
      <xdr:nvPicPr>
        <xdr:cNvPr id="96" name="Picture 69">
          <a:extLst>
            <a:ext uri="{FF2B5EF4-FFF2-40B4-BE49-F238E27FC236}">
              <a16:creationId xmlns:a16="http://schemas.microsoft.com/office/drawing/2014/main" id="{517287C1-97B8-435D-B241-E970B1F409E1}"/>
            </a:ext>
            <a:ext uri="{147F2762-F138-4A5C-976F-8EAC2B608ADB}">
              <a16:predDERef xmlns:a16="http://schemas.microsoft.com/office/drawing/2014/main" pred="{6AAD15C9-8CDE-48D7-813A-4FB9EFF3FB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7229475" y="19250025"/>
          <a:ext cx="819150" cy="762000"/>
        </a:xfrm>
        <a:prstGeom prst="rect">
          <a:avLst/>
        </a:prstGeom>
      </xdr:spPr>
    </xdr:pic>
    <xdr:clientData/>
  </xdr:twoCellAnchor>
  <xdr:twoCellAnchor editAs="oneCell">
    <xdr:from>
      <xdr:col>7</xdr:col>
      <xdr:colOff>66675</xdr:colOff>
      <xdr:row>28</xdr:row>
      <xdr:rowOff>38100</xdr:rowOff>
    </xdr:from>
    <xdr:to>
      <xdr:col>7</xdr:col>
      <xdr:colOff>933450</xdr:colOff>
      <xdr:row>28</xdr:row>
      <xdr:rowOff>904875</xdr:rowOff>
    </xdr:to>
    <xdr:pic>
      <xdr:nvPicPr>
        <xdr:cNvPr id="99" name="Picture 59">
          <a:extLst>
            <a:ext uri="{FF2B5EF4-FFF2-40B4-BE49-F238E27FC236}">
              <a16:creationId xmlns:a16="http://schemas.microsoft.com/office/drawing/2014/main" id="{504E0F8F-E126-4B4D-A547-9475CB706293}"/>
            </a:ext>
            <a:ext uri="{147F2762-F138-4A5C-976F-8EAC2B608ADB}">
              <a16:predDERef xmlns:a16="http://schemas.microsoft.com/office/drawing/2014/main" pred="{517287C1-97B8-435D-B241-E970B1F409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7162800" y="20173950"/>
          <a:ext cx="866775" cy="866775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</xdr:colOff>
      <xdr:row>29</xdr:row>
      <xdr:rowOff>57150</xdr:rowOff>
    </xdr:from>
    <xdr:to>
      <xdr:col>7</xdr:col>
      <xdr:colOff>1009650</xdr:colOff>
      <xdr:row>29</xdr:row>
      <xdr:rowOff>885825</xdr:rowOff>
    </xdr:to>
    <xdr:pic>
      <xdr:nvPicPr>
        <xdr:cNvPr id="103" name="Picture 85">
          <a:extLst>
            <a:ext uri="{FF2B5EF4-FFF2-40B4-BE49-F238E27FC236}">
              <a16:creationId xmlns:a16="http://schemas.microsoft.com/office/drawing/2014/main" id="{F4BCAF6F-A641-47F3-9272-763C7627A9E1}"/>
            </a:ext>
            <a:ext uri="{147F2762-F138-4A5C-976F-8EAC2B608ADB}">
              <a16:predDERef xmlns:a16="http://schemas.microsoft.com/office/drawing/2014/main" pred="{504E0F8F-E126-4B4D-A547-9475CB7062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7124700" y="21145500"/>
          <a:ext cx="981075" cy="828675"/>
        </a:xfrm>
        <a:prstGeom prst="rect">
          <a:avLst/>
        </a:prstGeom>
      </xdr:spPr>
    </xdr:pic>
    <xdr:clientData/>
  </xdr:twoCellAnchor>
  <xdr:twoCellAnchor editAs="oneCell">
    <xdr:from>
      <xdr:col>7</xdr:col>
      <xdr:colOff>57150</xdr:colOff>
      <xdr:row>30</xdr:row>
      <xdr:rowOff>76200</xdr:rowOff>
    </xdr:from>
    <xdr:to>
      <xdr:col>7</xdr:col>
      <xdr:colOff>971550</xdr:colOff>
      <xdr:row>30</xdr:row>
      <xdr:rowOff>857250</xdr:rowOff>
    </xdr:to>
    <xdr:pic>
      <xdr:nvPicPr>
        <xdr:cNvPr id="107" name="Picture 84">
          <a:extLst>
            <a:ext uri="{FF2B5EF4-FFF2-40B4-BE49-F238E27FC236}">
              <a16:creationId xmlns:a16="http://schemas.microsoft.com/office/drawing/2014/main" id="{1EBD8392-C6A9-4153-9593-25308A1EEEA8}"/>
            </a:ext>
            <a:ext uri="{147F2762-F138-4A5C-976F-8EAC2B608ADB}">
              <a16:predDERef xmlns:a16="http://schemas.microsoft.com/office/drawing/2014/main" pred="{F4BCAF6F-A641-47F3-9272-763C7627A9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7153275" y="22117050"/>
          <a:ext cx="914400" cy="781050"/>
        </a:xfrm>
        <a:prstGeom prst="rect">
          <a:avLst/>
        </a:prstGeom>
      </xdr:spPr>
    </xdr:pic>
    <xdr:clientData/>
  </xdr:twoCellAnchor>
  <xdr:twoCellAnchor editAs="oneCell">
    <xdr:from>
      <xdr:col>7</xdr:col>
      <xdr:colOff>114300</xdr:colOff>
      <xdr:row>31</xdr:row>
      <xdr:rowOff>85725</xdr:rowOff>
    </xdr:from>
    <xdr:to>
      <xdr:col>7</xdr:col>
      <xdr:colOff>923925</xdr:colOff>
      <xdr:row>31</xdr:row>
      <xdr:rowOff>866775</xdr:rowOff>
    </xdr:to>
    <xdr:pic>
      <xdr:nvPicPr>
        <xdr:cNvPr id="111" name="Picture 2">
          <a:extLst>
            <a:ext uri="{FF2B5EF4-FFF2-40B4-BE49-F238E27FC236}">
              <a16:creationId xmlns:a16="http://schemas.microsoft.com/office/drawing/2014/main" id="{DC15DF9C-910A-46C6-95F7-2F1701DB3496}"/>
            </a:ext>
            <a:ext uri="{147F2762-F138-4A5C-976F-8EAC2B608ADB}">
              <a16:predDERef xmlns:a16="http://schemas.microsoft.com/office/drawing/2014/main" pred="{1EBD8392-C6A9-4153-9593-25308A1EEEA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770" t="21430" r="27049" b="31316"/>
        <a:stretch/>
      </xdr:blipFill>
      <xdr:spPr>
        <a:xfrm>
          <a:off x="7210425" y="23079075"/>
          <a:ext cx="809625" cy="781050"/>
        </a:xfrm>
        <a:prstGeom prst="rect">
          <a:avLst/>
        </a:prstGeom>
      </xdr:spPr>
    </xdr:pic>
    <xdr:clientData/>
  </xdr:twoCellAnchor>
  <xdr:twoCellAnchor editAs="oneCell">
    <xdr:from>
      <xdr:col>7</xdr:col>
      <xdr:colOff>85725</xdr:colOff>
      <xdr:row>32</xdr:row>
      <xdr:rowOff>38100</xdr:rowOff>
    </xdr:from>
    <xdr:to>
      <xdr:col>7</xdr:col>
      <xdr:colOff>971550</xdr:colOff>
      <xdr:row>32</xdr:row>
      <xdr:rowOff>866775</xdr:rowOff>
    </xdr:to>
    <xdr:pic>
      <xdr:nvPicPr>
        <xdr:cNvPr id="115" name="Picture 323">
          <a:extLst>
            <a:ext uri="{FF2B5EF4-FFF2-40B4-BE49-F238E27FC236}">
              <a16:creationId xmlns:a16="http://schemas.microsoft.com/office/drawing/2014/main" id="{F16E06FA-4F68-4BAC-841F-22DD6722B310}"/>
            </a:ext>
            <a:ext uri="{147F2762-F138-4A5C-976F-8EAC2B608ADB}">
              <a16:predDERef xmlns:a16="http://schemas.microsoft.com/office/drawing/2014/main" pred="{DC15DF9C-910A-46C6-95F7-2F1701DB34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7181850" y="23983950"/>
          <a:ext cx="885825" cy="828675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</xdr:colOff>
      <xdr:row>37</xdr:row>
      <xdr:rowOff>123825</xdr:rowOff>
    </xdr:from>
    <xdr:to>
      <xdr:col>7</xdr:col>
      <xdr:colOff>990600</xdr:colOff>
      <xdr:row>37</xdr:row>
      <xdr:rowOff>828675</xdr:rowOff>
    </xdr:to>
    <xdr:pic>
      <xdr:nvPicPr>
        <xdr:cNvPr id="119" name="Picture 141">
          <a:extLst>
            <a:ext uri="{FF2B5EF4-FFF2-40B4-BE49-F238E27FC236}">
              <a16:creationId xmlns:a16="http://schemas.microsoft.com/office/drawing/2014/main" id="{8171404F-FD0D-4249-9FE9-B75A91F94E64}"/>
            </a:ext>
            <a:ext uri="{147F2762-F138-4A5C-976F-8EAC2B608ADB}">
              <a16:predDERef xmlns:a16="http://schemas.microsoft.com/office/drawing/2014/main" pred="{F16E06FA-4F68-4BAC-841F-22DD6722B3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7124700" y="25888950"/>
          <a:ext cx="962025" cy="704850"/>
        </a:xfrm>
        <a:prstGeom prst="rect">
          <a:avLst/>
        </a:prstGeom>
      </xdr:spPr>
    </xdr:pic>
    <xdr:clientData/>
  </xdr:twoCellAnchor>
  <xdr:twoCellAnchor editAs="oneCell">
    <xdr:from>
      <xdr:col>7</xdr:col>
      <xdr:colOff>66675</xdr:colOff>
      <xdr:row>38</xdr:row>
      <xdr:rowOff>152400</xdr:rowOff>
    </xdr:from>
    <xdr:to>
      <xdr:col>7</xdr:col>
      <xdr:colOff>971550</xdr:colOff>
      <xdr:row>38</xdr:row>
      <xdr:rowOff>800100</xdr:rowOff>
    </xdr:to>
    <xdr:pic>
      <xdr:nvPicPr>
        <xdr:cNvPr id="123" name="Picture 82">
          <a:extLst>
            <a:ext uri="{FF2B5EF4-FFF2-40B4-BE49-F238E27FC236}">
              <a16:creationId xmlns:a16="http://schemas.microsoft.com/office/drawing/2014/main" id="{F3B19902-C50F-45A5-AD02-34D59B0FFA2A}"/>
            </a:ext>
            <a:ext uri="{147F2762-F138-4A5C-976F-8EAC2B608ADB}">
              <a16:predDERef xmlns:a16="http://schemas.microsoft.com/office/drawing/2014/main" pred="{8171404F-FD0D-4249-9FE9-B75A91F94E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7162800" y="26870025"/>
          <a:ext cx="904875" cy="647700"/>
        </a:xfrm>
        <a:prstGeom prst="rect">
          <a:avLst/>
        </a:prstGeom>
      </xdr:spPr>
    </xdr:pic>
    <xdr:clientData/>
  </xdr:twoCellAnchor>
  <xdr:twoCellAnchor editAs="oneCell">
    <xdr:from>
      <xdr:col>7</xdr:col>
      <xdr:colOff>114300</xdr:colOff>
      <xdr:row>39</xdr:row>
      <xdr:rowOff>47625</xdr:rowOff>
    </xdr:from>
    <xdr:to>
      <xdr:col>7</xdr:col>
      <xdr:colOff>904875</xdr:colOff>
      <xdr:row>39</xdr:row>
      <xdr:rowOff>838200</xdr:rowOff>
    </xdr:to>
    <xdr:pic>
      <xdr:nvPicPr>
        <xdr:cNvPr id="126" name="Picture 246">
          <a:extLst>
            <a:ext uri="{FF2B5EF4-FFF2-40B4-BE49-F238E27FC236}">
              <a16:creationId xmlns:a16="http://schemas.microsoft.com/office/drawing/2014/main" id="{23D7B208-0905-4101-A800-77BF78789850}"/>
            </a:ext>
            <a:ext uri="{147F2762-F138-4A5C-976F-8EAC2B608ADB}">
              <a16:predDERef xmlns:a16="http://schemas.microsoft.com/office/drawing/2014/main" pred="{F3B19902-C50F-45A5-AD02-34D59B0FFA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7210425" y="27717750"/>
          <a:ext cx="790575" cy="790575"/>
        </a:xfrm>
        <a:prstGeom prst="rect">
          <a:avLst/>
        </a:prstGeom>
      </xdr:spPr>
    </xdr:pic>
    <xdr:clientData/>
  </xdr:twoCellAnchor>
  <xdr:twoCellAnchor editAs="oneCell">
    <xdr:from>
      <xdr:col>7</xdr:col>
      <xdr:colOff>171450</xdr:colOff>
      <xdr:row>40</xdr:row>
      <xdr:rowOff>161925</xdr:rowOff>
    </xdr:from>
    <xdr:to>
      <xdr:col>7</xdr:col>
      <xdr:colOff>885825</xdr:colOff>
      <xdr:row>40</xdr:row>
      <xdr:rowOff>704850</xdr:rowOff>
    </xdr:to>
    <xdr:pic>
      <xdr:nvPicPr>
        <xdr:cNvPr id="130" name="Picture 41">
          <a:extLst>
            <a:ext uri="{FF2B5EF4-FFF2-40B4-BE49-F238E27FC236}">
              <a16:creationId xmlns:a16="http://schemas.microsoft.com/office/drawing/2014/main" id="{7FA92A00-94A0-40D8-BD2E-D854DAB591FD}"/>
            </a:ext>
            <a:ext uri="{147F2762-F138-4A5C-976F-8EAC2B608ADB}">
              <a16:predDERef xmlns:a16="http://schemas.microsoft.com/office/drawing/2014/main" pred="{23D7B208-0905-4101-A800-77BF787898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7267575" y="28784550"/>
          <a:ext cx="714375" cy="542925"/>
        </a:xfrm>
        <a:prstGeom prst="rect">
          <a:avLst/>
        </a:prstGeom>
      </xdr:spPr>
    </xdr:pic>
    <xdr:clientData/>
  </xdr:twoCellAnchor>
  <xdr:twoCellAnchor editAs="oneCell">
    <xdr:from>
      <xdr:col>7</xdr:col>
      <xdr:colOff>142875</xdr:colOff>
      <xdr:row>44</xdr:row>
      <xdr:rowOff>85725</xdr:rowOff>
    </xdr:from>
    <xdr:to>
      <xdr:col>7</xdr:col>
      <xdr:colOff>923925</xdr:colOff>
      <xdr:row>44</xdr:row>
      <xdr:rowOff>866775</xdr:rowOff>
    </xdr:to>
    <xdr:pic>
      <xdr:nvPicPr>
        <xdr:cNvPr id="133" name="Picture 212">
          <a:extLst>
            <a:ext uri="{FF2B5EF4-FFF2-40B4-BE49-F238E27FC236}">
              <a16:creationId xmlns:a16="http://schemas.microsoft.com/office/drawing/2014/main" id="{55D806B8-6CBB-4B47-9C66-706403A34B79}"/>
            </a:ext>
            <a:ext uri="{147F2762-F138-4A5C-976F-8EAC2B608ADB}">
              <a16:predDERef xmlns:a16="http://schemas.microsoft.com/office/drawing/2014/main" pred="{7FA92A00-94A0-40D8-BD2E-D854DAB591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7239000" y="30241875"/>
          <a:ext cx="781050" cy="781050"/>
        </a:xfrm>
        <a:prstGeom prst="rect">
          <a:avLst/>
        </a:prstGeom>
      </xdr:spPr>
    </xdr:pic>
    <xdr:clientData/>
  </xdr:twoCellAnchor>
  <xdr:twoCellAnchor editAs="oneCell">
    <xdr:from>
      <xdr:col>7</xdr:col>
      <xdr:colOff>95250</xdr:colOff>
      <xdr:row>45</xdr:row>
      <xdr:rowOff>66675</xdr:rowOff>
    </xdr:from>
    <xdr:to>
      <xdr:col>7</xdr:col>
      <xdr:colOff>1009650</xdr:colOff>
      <xdr:row>45</xdr:row>
      <xdr:rowOff>847725</xdr:rowOff>
    </xdr:to>
    <xdr:pic>
      <xdr:nvPicPr>
        <xdr:cNvPr id="137" name="Picture 76">
          <a:extLst>
            <a:ext uri="{FF2B5EF4-FFF2-40B4-BE49-F238E27FC236}">
              <a16:creationId xmlns:a16="http://schemas.microsoft.com/office/drawing/2014/main" id="{67A52AED-2118-46CA-903B-8AAC97ECC025}"/>
            </a:ext>
            <a:ext uri="{147F2762-F138-4A5C-976F-8EAC2B608ADB}">
              <a16:predDERef xmlns:a16="http://schemas.microsoft.com/office/drawing/2014/main" pred="{55D806B8-6CBB-4B47-9C66-706403A34B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7191375" y="31175325"/>
          <a:ext cx="914400" cy="781050"/>
        </a:xfrm>
        <a:prstGeom prst="rect">
          <a:avLst/>
        </a:prstGeom>
      </xdr:spPr>
    </xdr:pic>
    <xdr:clientData/>
  </xdr:twoCellAnchor>
  <xdr:twoCellAnchor editAs="oneCell">
    <xdr:from>
      <xdr:col>7</xdr:col>
      <xdr:colOff>161925</xdr:colOff>
      <xdr:row>46</xdr:row>
      <xdr:rowOff>133350</xdr:rowOff>
    </xdr:from>
    <xdr:to>
      <xdr:col>7</xdr:col>
      <xdr:colOff>876300</xdr:colOff>
      <xdr:row>46</xdr:row>
      <xdr:rowOff>762000</xdr:rowOff>
    </xdr:to>
    <xdr:pic>
      <xdr:nvPicPr>
        <xdr:cNvPr id="142" name="Picture 143">
          <a:extLst>
            <a:ext uri="{FF2B5EF4-FFF2-40B4-BE49-F238E27FC236}">
              <a16:creationId xmlns:a16="http://schemas.microsoft.com/office/drawing/2014/main" id="{BED9FA42-0243-4E1A-A9E4-545E2150844C}"/>
            </a:ext>
            <a:ext uri="{147F2762-F138-4A5C-976F-8EAC2B608ADB}">
              <a16:predDERef xmlns:a16="http://schemas.microsoft.com/office/drawing/2014/main" pred="{67A52AED-2118-46CA-903B-8AAC97ECC0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7258050" y="32194500"/>
          <a:ext cx="714375" cy="628650"/>
        </a:xfrm>
        <a:prstGeom prst="rect">
          <a:avLst/>
        </a:prstGeom>
      </xdr:spPr>
    </xdr:pic>
    <xdr:clientData/>
  </xdr:twoCellAnchor>
  <xdr:twoCellAnchor editAs="oneCell">
    <xdr:from>
      <xdr:col>7</xdr:col>
      <xdr:colOff>66675</xdr:colOff>
      <xdr:row>57</xdr:row>
      <xdr:rowOff>0</xdr:rowOff>
    </xdr:from>
    <xdr:to>
      <xdr:col>7</xdr:col>
      <xdr:colOff>971550</xdr:colOff>
      <xdr:row>57</xdr:row>
      <xdr:rowOff>904875</xdr:rowOff>
    </xdr:to>
    <xdr:pic>
      <xdr:nvPicPr>
        <xdr:cNvPr id="154" name="Picture 281">
          <a:extLst>
            <a:ext uri="{FF2B5EF4-FFF2-40B4-BE49-F238E27FC236}">
              <a16:creationId xmlns:a16="http://schemas.microsoft.com/office/drawing/2014/main" id="{83551EAD-96A0-4FDD-80BC-E730F4A522C5}"/>
            </a:ext>
            <a:ext uri="{147F2762-F138-4A5C-976F-8EAC2B608ADB}">
              <a16:predDERef xmlns:a16="http://schemas.microsoft.com/office/drawing/2014/main" pred="{73E1B25F-C6F6-4554-B26A-4B07C899AE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7162800" y="37318950"/>
          <a:ext cx="904875" cy="904875"/>
        </a:xfrm>
        <a:prstGeom prst="rect">
          <a:avLst/>
        </a:prstGeom>
      </xdr:spPr>
    </xdr:pic>
    <xdr:clientData/>
  </xdr:twoCellAnchor>
  <xdr:twoCellAnchor editAs="oneCell">
    <xdr:from>
      <xdr:col>7</xdr:col>
      <xdr:colOff>76200</xdr:colOff>
      <xdr:row>58</xdr:row>
      <xdr:rowOff>0</xdr:rowOff>
    </xdr:from>
    <xdr:to>
      <xdr:col>7</xdr:col>
      <xdr:colOff>981075</xdr:colOff>
      <xdr:row>58</xdr:row>
      <xdr:rowOff>904875</xdr:rowOff>
    </xdr:to>
    <xdr:pic>
      <xdr:nvPicPr>
        <xdr:cNvPr id="157" name="Picture 314">
          <a:extLst>
            <a:ext uri="{FF2B5EF4-FFF2-40B4-BE49-F238E27FC236}">
              <a16:creationId xmlns:a16="http://schemas.microsoft.com/office/drawing/2014/main" id="{74528FE9-7606-4500-8E81-AB29B27A45EC}"/>
            </a:ext>
            <a:ext uri="{147F2762-F138-4A5C-976F-8EAC2B608ADB}">
              <a16:predDERef xmlns:a16="http://schemas.microsoft.com/office/drawing/2014/main" pred="{83551EAD-96A0-4FDD-80BC-E730F4A522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7172325" y="38271450"/>
          <a:ext cx="904875" cy="904875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59</xdr:row>
      <xdr:rowOff>66675</xdr:rowOff>
    </xdr:from>
    <xdr:to>
      <xdr:col>7</xdr:col>
      <xdr:colOff>857250</xdr:colOff>
      <xdr:row>59</xdr:row>
      <xdr:rowOff>847725</xdr:rowOff>
    </xdr:to>
    <xdr:pic>
      <xdr:nvPicPr>
        <xdr:cNvPr id="164" name="Picture 163">
          <a:extLst>
            <a:ext uri="{FF2B5EF4-FFF2-40B4-BE49-F238E27FC236}">
              <a16:creationId xmlns:a16="http://schemas.microsoft.com/office/drawing/2014/main" id="{363F953C-E09D-44F0-BF2A-09813B995801}"/>
            </a:ext>
            <a:ext uri="{147F2762-F138-4A5C-976F-8EAC2B608ADB}">
              <a16:predDERef xmlns:a16="http://schemas.microsoft.com/office/drawing/2014/main" pred="{74528FE9-7606-4500-8E81-AB29B27A45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7381875" y="39290625"/>
          <a:ext cx="571500" cy="781050"/>
        </a:xfrm>
        <a:prstGeom prst="rect">
          <a:avLst/>
        </a:prstGeom>
      </xdr:spPr>
    </xdr:pic>
    <xdr:clientData/>
  </xdr:twoCellAnchor>
  <xdr:twoCellAnchor editAs="oneCell">
    <xdr:from>
      <xdr:col>7</xdr:col>
      <xdr:colOff>257175</xdr:colOff>
      <xdr:row>60</xdr:row>
      <xdr:rowOff>76200</xdr:rowOff>
    </xdr:from>
    <xdr:to>
      <xdr:col>7</xdr:col>
      <xdr:colOff>819150</xdr:colOff>
      <xdr:row>60</xdr:row>
      <xdr:rowOff>847725</xdr:rowOff>
    </xdr:to>
    <xdr:pic>
      <xdr:nvPicPr>
        <xdr:cNvPr id="170" name="Picture 169">
          <a:extLst>
            <a:ext uri="{FF2B5EF4-FFF2-40B4-BE49-F238E27FC236}">
              <a16:creationId xmlns:a16="http://schemas.microsoft.com/office/drawing/2014/main" id="{D405D9B1-5668-4D3B-8C1B-49FAD5439F4F}"/>
            </a:ext>
            <a:ext uri="{147F2762-F138-4A5C-976F-8EAC2B608ADB}">
              <a16:predDERef xmlns:a16="http://schemas.microsoft.com/office/drawing/2014/main" pred="{363F953C-E09D-44F0-BF2A-09813B9958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7353300" y="40252650"/>
          <a:ext cx="561975" cy="771525"/>
        </a:xfrm>
        <a:prstGeom prst="rect">
          <a:avLst/>
        </a:prstGeom>
      </xdr:spPr>
    </xdr:pic>
    <xdr:clientData/>
  </xdr:twoCellAnchor>
  <xdr:twoCellAnchor editAs="oneCell">
    <xdr:from>
      <xdr:col>7</xdr:col>
      <xdr:colOff>238125</xdr:colOff>
      <xdr:row>61</xdr:row>
      <xdr:rowOff>28575</xdr:rowOff>
    </xdr:from>
    <xdr:to>
      <xdr:col>7</xdr:col>
      <xdr:colOff>866775</xdr:colOff>
      <xdr:row>61</xdr:row>
      <xdr:rowOff>885825</xdr:rowOff>
    </xdr:to>
    <xdr:pic>
      <xdr:nvPicPr>
        <xdr:cNvPr id="175" name="Picture 213">
          <a:extLst>
            <a:ext uri="{FF2B5EF4-FFF2-40B4-BE49-F238E27FC236}">
              <a16:creationId xmlns:a16="http://schemas.microsoft.com/office/drawing/2014/main" id="{B2141DE3-2AD9-4694-A29F-2A09240CF02E}"/>
            </a:ext>
            <a:ext uri="{147F2762-F138-4A5C-976F-8EAC2B608ADB}">
              <a16:predDERef xmlns:a16="http://schemas.microsoft.com/office/drawing/2014/main" pred="{D405D9B1-5668-4D3B-8C1B-49FAD5439F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7334250" y="41157525"/>
          <a:ext cx="628650" cy="857250"/>
        </a:xfrm>
        <a:prstGeom prst="rect">
          <a:avLst/>
        </a:prstGeom>
      </xdr:spPr>
    </xdr:pic>
    <xdr:clientData/>
  </xdr:twoCellAnchor>
  <xdr:twoCellAnchor editAs="oneCell">
    <xdr:from>
      <xdr:col>7</xdr:col>
      <xdr:colOff>161925</xdr:colOff>
      <xdr:row>62</xdr:row>
      <xdr:rowOff>66675</xdr:rowOff>
    </xdr:from>
    <xdr:to>
      <xdr:col>7</xdr:col>
      <xdr:colOff>962025</xdr:colOff>
      <xdr:row>62</xdr:row>
      <xdr:rowOff>866775</xdr:rowOff>
    </xdr:to>
    <xdr:pic>
      <xdr:nvPicPr>
        <xdr:cNvPr id="179" name="Picture 326">
          <a:extLst>
            <a:ext uri="{FF2B5EF4-FFF2-40B4-BE49-F238E27FC236}">
              <a16:creationId xmlns:a16="http://schemas.microsoft.com/office/drawing/2014/main" id="{F2BF5F51-5DA6-4FB9-906F-77534943BC56}"/>
            </a:ext>
            <a:ext uri="{147F2762-F138-4A5C-976F-8EAC2B608ADB}">
              <a16:predDERef xmlns:a16="http://schemas.microsoft.com/office/drawing/2014/main" pred="{B2141DE3-2AD9-4694-A29F-2A09240CF0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7258050" y="42148125"/>
          <a:ext cx="800100" cy="800100"/>
        </a:xfrm>
        <a:prstGeom prst="rect">
          <a:avLst/>
        </a:prstGeom>
      </xdr:spPr>
    </xdr:pic>
    <xdr:clientData/>
  </xdr:twoCellAnchor>
  <xdr:twoCellAnchor editAs="oneCell">
    <xdr:from>
      <xdr:col>7</xdr:col>
      <xdr:colOff>304800</xdr:colOff>
      <xdr:row>63</xdr:row>
      <xdr:rowOff>38100</xdr:rowOff>
    </xdr:from>
    <xdr:to>
      <xdr:col>7</xdr:col>
      <xdr:colOff>790575</xdr:colOff>
      <xdr:row>63</xdr:row>
      <xdr:rowOff>895350</xdr:rowOff>
    </xdr:to>
    <xdr:pic>
      <xdr:nvPicPr>
        <xdr:cNvPr id="183" name="Picture 182">
          <a:extLst>
            <a:ext uri="{FF2B5EF4-FFF2-40B4-BE49-F238E27FC236}">
              <a16:creationId xmlns:a16="http://schemas.microsoft.com/office/drawing/2014/main" id="{AF99F7B5-D201-44B2-AA76-EFB0C83FE02A}"/>
            </a:ext>
            <a:ext uri="{147F2762-F138-4A5C-976F-8EAC2B608ADB}">
              <a16:predDERef xmlns:a16="http://schemas.microsoft.com/office/drawing/2014/main" pred="{F2BF5F51-5DA6-4FB9-906F-77534943BC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7400925" y="44024550"/>
          <a:ext cx="485775" cy="857250"/>
        </a:xfrm>
        <a:prstGeom prst="rect">
          <a:avLst/>
        </a:prstGeom>
      </xdr:spPr>
    </xdr:pic>
    <xdr:clientData/>
  </xdr:twoCellAnchor>
  <xdr:twoCellAnchor editAs="oneCell">
    <xdr:from>
      <xdr:col>7</xdr:col>
      <xdr:colOff>219075</xdr:colOff>
      <xdr:row>64</xdr:row>
      <xdr:rowOff>47625</xdr:rowOff>
    </xdr:from>
    <xdr:to>
      <xdr:col>7</xdr:col>
      <xdr:colOff>819150</xdr:colOff>
      <xdr:row>64</xdr:row>
      <xdr:rowOff>885825</xdr:rowOff>
    </xdr:to>
    <xdr:pic>
      <xdr:nvPicPr>
        <xdr:cNvPr id="187" name="Picture 186">
          <a:extLst>
            <a:ext uri="{FF2B5EF4-FFF2-40B4-BE49-F238E27FC236}">
              <a16:creationId xmlns:a16="http://schemas.microsoft.com/office/drawing/2014/main" id="{2AE1B596-ED01-4C0D-8A6B-AD6882DECFFE}"/>
            </a:ext>
            <a:ext uri="{147F2762-F138-4A5C-976F-8EAC2B608ADB}">
              <a16:predDERef xmlns:a16="http://schemas.microsoft.com/office/drawing/2014/main" pred="{AF99F7B5-D201-44B2-AA76-EFB0C83FE0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7315200" y="44986575"/>
          <a:ext cx="600075" cy="838200"/>
        </a:xfrm>
        <a:prstGeom prst="rect">
          <a:avLst/>
        </a:prstGeom>
      </xdr:spPr>
    </xdr:pic>
    <xdr:clientData/>
  </xdr:twoCellAnchor>
  <xdr:twoCellAnchor editAs="oneCell">
    <xdr:from>
      <xdr:col>7</xdr:col>
      <xdr:colOff>276225</xdr:colOff>
      <xdr:row>68</xdr:row>
      <xdr:rowOff>19050</xdr:rowOff>
    </xdr:from>
    <xdr:to>
      <xdr:col>7</xdr:col>
      <xdr:colOff>809625</xdr:colOff>
      <xdr:row>68</xdr:row>
      <xdr:rowOff>895350</xdr:rowOff>
    </xdr:to>
    <xdr:pic>
      <xdr:nvPicPr>
        <xdr:cNvPr id="196" name="Picture 195">
          <a:extLst>
            <a:ext uri="{FF2B5EF4-FFF2-40B4-BE49-F238E27FC236}">
              <a16:creationId xmlns:a16="http://schemas.microsoft.com/office/drawing/2014/main" id="{C5251093-48EC-4223-8417-912BEFC8C37A}"/>
            </a:ext>
            <a:ext uri="{147F2762-F138-4A5C-976F-8EAC2B608ADB}">
              <a16:predDERef xmlns:a16="http://schemas.microsoft.com/office/drawing/2014/main" pred="{43873B5C-27BB-4F09-93A9-A2D9ACB35B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7372350" y="47253525"/>
          <a:ext cx="533400" cy="876300"/>
        </a:xfrm>
        <a:prstGeom prst="rect">
          <a:avLst/>
        </a:prstGeom>
      </xdr:spPr>
    </xdr:pic>
    <xdr:clientData/>
  </xdr:twoCellAnchor>
  <xdr:twoCellAnchor editAs="oneCell">
    <xdr:from>
      <xdr:col>7</xdr:col>
      <xdr:colOff>76200</xdr:colOff>
      <xdr:row>69</xdr:row>
      <xdr:rowOff>19050</xdr:rowOff>
    </xdr:from>
    <xdr:to>
      <xdr:col>7</xdr:col>
      <xdr:colOff>942975</xdr:colOff>
      <xdr:row>69</xdr:row>
      <xdr:rowOff>885825</xdr:rowOff>
    </xdr:to>
    <xdr:pic>
      <xdr:nvPicPr>
        <xdr:cNvPr id="200" name="Picture 300">
          <a:extLst>
            <a:ext uri="{FF2B5EF4-FFF2-40B4-BE49-F238E27FC236}">
              <a16:creationId xmlns:a16="http://schemas.microsoft.com/office/drawing/2014/main" id="{408634D1-B625-40FF-9156-0433AD10FCF5}"/>
            </a:ext>
            <a:ext uri="{147F2762-F138-4A5C-976F-8EAC2B608ADB}">
              <a16:predDERef xmlns:a16="http://schemas.microsoft.com/office/drawing/2014/main" pred="{C5251093-48EC-4223-8417-912BEFC8C3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7172325" y="48206025"/>
          <a:ext cx="866775" cy="866775"/>
        </a:xfrm>
        <a:prstGeom prst="rect">
          <a:avLst/>
        </a:prstGeom>
      </xdr:spPr>
    </xdr:pic>
    <xdr:clientData/>
  </xdr:twoCellAnchor>
  <xdr:twoCellAnchor editAs="oneCell">
    <xdr:from>
      <xdr:col>7</xdr:col>
      <xdr:colOff>152400</xdr:colOff>
      <xdr:row>80</xdr:row>
      <xdr:rowOff>76200</xdr:rowOff>
    </xdr:from>
    <xdr:to>
      <xdr:col>7</xdr:col>
      <xdr:colOff>876300</xdr:colOff>
      <xdr:row>80</xdr:row>
      <xdr:rowOff>885825</xdr:rowOff>
    </xdr:to>
    <xdr:pic>
      <xdr:nvPicPr>
        <xdr:cNvPr id="205" name="Picture 234">
          <a:extLst>
            <a:ext uri="{FF2B5EF4-FFF2-40B4-BE49-F238E27FC236}">
              <a16:creationId xmlns:a16="http://schemas.microsoft.com/office/drawing/2014/main" id="{4D70B0E4-460F-4631-ABF3-1DE41CBE39F0}"/>
            </a:ext>
            <a:ext uri="{147F2762-F138-4A5C-976F-8EAC2B608ADB}">
              <a16:predDERef xmlns:a16="http://schemas.microsoft.com/office/drawing/2014/main" pred="{408634D1-B625-40FF-9156-0433AD10FC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7248525" y="51996975"/>
          <a:ext cx="723900" cy="809625"/>
        </a:xfrm>
        <a:prstGeom prst="rect">
          <a:avLst/>
        </a:prstGeom>
      </xdr:spPr>
    </xdr:pic>
    <xdr:clientData/>
  </xdr:twoCellAnchor>
  <xdr:twoCellAnchor editAs="oneCell">
    <xdr:from>
      <xdr:col>7</xdr:col>
      <xdr:colOff>95250</xdr:colOff>
      <xdr:row>82</xdr:row>
      <xdr:rowOff>38100</xdr:rowOff>
    </xdr:from>
    <xdr:to>
      <xdr:col>7</xdr:col>
      <xdr:colOff>962025</xdr:colOff>
      <xdr:row>82</xdr:row>
      <xdr:rowOff>904875</xdr:rowOff>
    </xdr:to>
    <xdr:pic>
      <xdr:nvPicPr>
        <xdr:cNvPr id="208" name="Picture 345">
          <a:extLst>
            <a:ext uri="{FF2B5EF4-FFF2-40B4-BE49-F238E27FC236}">
              <a16:creationId xmlns:a16="http://schemas.microsoft.com/office/drawing/2014/main" id="{79FDB133-7B61-4C79-A068-3330288B8A67}"/>
            </a:ext>
            <a:ext uri="{147F2762-F138-4A5C-976F-8EAC2B608ADB}">
              <a16:predDERef xmlns:a16="http://schemas.microsoft.com/office/drawing/2014/main" pred="{4D70B0E4-460F-4631-ABF3-1DE41CBE39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7191375" y="53863875"/>
          <a:ext cx="866775" cy="866775"/>
        </a:xfrm>
        <a:prstGeom prst="rect">
          <a:avLst/>
        </a:prstGeom>
      </xdr:spPr>
    </xdr:pic>
    <xdr:clientData/>
  </xdr:twoCellAnchor>
  <xdr:twoCellAnchor editAs="oneCell">
    <xdr:from>
      <xdr:col>7</xdr:col>
      <xdr:colOff>104775</xdr:colOff>
      <xdr:row>81</xdr:row>
      <xdr:rowOff>38100</xdr:rowOff>
    </xdr:from>
    <xdr:to>
      <xdr:col>7</xdr:col>
      <xdr:colOff>981075</xdr:colOff>
      <xdr:row>81</xdr:row>
      <xdr:rowOff>914400</xdr:rowOff>
    </xdr:to>
    <xdr:pic>
      <xdr:nvPicPr>
        <xdr:cNvPr id="211" name="Picture 19">
          <a:extLst>
            <a:ext uri="{FF2B5EF4-FFF2-40B4-BE49-F238E27FC236}">
              <a16:creationId xmlns:a16="http://schemas.microsoft.com/office/drawing/2014/main" id="{01D76E59-5D6C-4320-9FA5-6E57B016EC6F}"/>
            </a:ext>
            <a:ext uri="{147F2762-F138-4A5C-976F-8EAC2B608ADB}">
              <a16:predDERef xmlns:a16="http://schemas.microsoft.com/office/drawing/2014/main" pred="{79FDB133-7B61-4C79-A068-3330288B8A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00900" y="52911375"/>
          <a:ext cx="876300" cy="876300"/>
        </a:xfrm>
        <a:prstGeom prst="rect">
          <a:avLst/>
        </a:prstGeom>
      </xdr:spPr>
    </xdr:pic>
    <xdr:clientData/>
  </xdr:twoCellAnchor>
  <xdr:twoCellAnchor editAs="oneCell">
    <xdr:from>
      <xdr:col>7</xdr:col>
      <xdr:colOff>228600</xdr:colOff>
      <xdr:row>85</xdr:row>
      <xdr:rowOff>114300</xdr:rowOff>
    </xdr:from>
    <xdr:to>
      <xdr:col>7</xdr:col>
      <xdr:colOff>809625</xdr:colOff>
      <xdr:row>85</xdr:row>
      <xdr:rowOff>819150</xdr:rowOff>
    </xdr:to>
    <xdr:pic>
      <xdr:nvPicPr>
        <xdr:cNvPr id="220" name="Picture 55">
          <a:extLst>
            <a:ext uri="{FF2B5EF4-FFF2-40B4-BE49-F238E27FC236}">
              <a16:creationId xmlns:a16="http://schemas.microsoft.com/office/drawing/2014/main" id="{C1DC9BF0-543C-4B9F-9161-710C5BC22AD2}"/>
            </a:ext>
            <a:ext uri="{147F2762-F138-4A5C-976F-8EAC2B608ADB}">
              <a16:predDERef xmlns:a16="http://schemas.microsoft.com/office/drawing/2014/main" pred="{01D76E59-5D6C-4320-9FA5-6E57B016EC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7324725" y="55283100"/>
          <a:ext cx="581025" cy="704850"/>
        </a:xfrm>
        <a:prstGeom prst="rect">
          <a:avLst/>
        </a:prstGeom>
      </xdr:spPr>
    </xdr:pic>
    <xdr:clientData/>
  </xdr:twoCellAnchor>
  <xdr:twoCellAnchor editAs="oneCell">
    <xdr:from>
      <xdr:col>7</xdr:col>
      <xdr:colOff>76200</xdr:colOff>
      <xdr:row>86</xdr:row>
      <xdr:rowOff>9525</xdr:rowOff>
    </xdr:from>
    <xdr:to>
      <xdr:col>7</xdr:col>
      <xdr:colOff>971550</xdr:colOff>
      <xdr:row>86</xdr:row>
      <xdr:rowOff>904875</xdr:rowOff>
    </xdr:to>
    <xdr:pic>
      <xdr:nvPicPr>
        <xdr:cNvPr id="223" name="Picture 367">
          <a:extLst>
            <a:ext uri="{FF2B5EF4-FFF2-40B4-BE49-F238E27FC236}">
              <a16:creationId xmlns:a16="http://schemas.microsoft.com/office/drawing/2014/main" id="{0E06648A-BD45-4BC5-9452-58AFE19156E4}"/>
            </a:ext>
            <a:ext uri="{147F2762-F138-4A5C-976F-8EAC2B608ADB}">
              <a16:predDERef xmlns:a16="http://schemas.microsoft.com/office/drawing/2014/main" pred="{C1DC9BF0-543C-4B9F-9161-710C5BC22A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7172325" y="56130825"/>
          <a:ext cx="895350" cy="895350"/>
        </a:xfrm>
        <a:prstGeom prst="rect">
          <a:avLst/>
        </a:prstGeom>
      </xdr:spPr>
    </xdr:pic>
    <xdr:clientData/>
  </xdr:twoCellAnchor>
  <xdr:twoCellAnchor editAs="oneCell">
    <xdr:from>
      <xdr:col>7</xdr:col>
      <xdr:colOff>57150</xdr:colOff>
      <xdr:row>87</xdr:row>
      <xdr:rowOff>133350</xdr:rowOff>
    </xdr:from>
    <xdr:to>
      <xdr:col>7</xdr:col>
      <xdr:colOff>981075</xdr:colOff>
      <xdr:row>87</xdr:row>
      <xdr:rowOff>800100</xdr:rowOff>
    </xdr:to>
    <xdr:pic>
      <xdr:nvPicPr>
        <xdr:cNvPr id="227" name="Picture 243">
          <a:extLst>
            <a:ext uri="{FF2B5EF4-FFF2-40B4-BE49-F238E27FC236}">
              <a16:creationId xmlns:a16="http://schemas.microsoft.com/office/drawing/2014/main" id="{2713A657-EB01-4AB3-9E59-3D7F165B32F5}"/>
            </a:ext>
            <a:ext uri="{147F2762-F138-4A5C-976F-8EAC2B608ADB}">
              <a16:predDERef xmlns:a16="http://schemas.microsoft.com/office/drawing/2014/main" pred="{0E06648A-BD45-4BC5-9452-58AFE19156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7153275" y="57207150"/>
          <a:ext cx="923925" cy="666750"/>
        </a:xfrm>
        <a:prstGeom prst="rect">
          <a:avLst/>
        </a:prstGeom>
      </xdr:spPr>
    </xdr:pic>
    <xdr:clientData/>
  </xdr:twoCellAnchor>
  <xdr:twoCellAnchor editAs="oneCell">
    <xdr:from>
      <xdr:col>7</xdr:col>
      <xdr:colOff>228600</xdr:colOff>
      <xdr:row>5</xdr:row>
      <xdr:rowOff>47625</xdr:rowOff>
    </xdr:from>
    <xdr:to>
      <xdr:col>7</xdr:col>
      <xdr:colOff>838200</xdr:colOff>
      <xdr:row>5</xdr:row>
      <xdr:rowOff>866775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CDC49788-236C-4766-9016-E11658D3C937}"/>
            </a:ext>
            <a:ext uri="{147F2762-F138-4A5C-976F-8EAC2B608ADB}">
              <a16:predDERef xmlns:a16="http://schemas.microsoft.com/office/drawing/2014/main" pred="{2713A657-EB01-4AB3-9E59-3D7F165B32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7324725" y="1362075"/>
          <a:ext cx="609600" cy="819150"/>
        </a:xfrm>
        <a:prstGeom prst="rect">
          <a:avLst/>
        </a:prstGeom>
      </xdr:spPr>
    </xdr:pic>
    <xdr:clientData/>
  </xdr:twoCellAnchor>
  <xdr:twoCellAnchor editAs="oneCell">
    <xdr:from>
      <xdr:col>7</xdr:col>
      <xdr:colOff>257175</xdr:colOff>
      <xdr:row>8</xdr:row>
      <xdr:rowOff>76200</xdr:rowOff>
    </xdr:from>
    <xdr:to>
      <xdr:col>7</xdr:col>
      <xdr:colOff>857250</xdr:colOff>
      <xdr:row>8</xdr:row>
      <xdr:rowOff>885825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F430A68A-6978-433D-8231-7735D6D8FE61}"/>
            </a:ext>
            <a:ext uri="{147F2762-F138-4A5C-976F-8EAC2B608ADB}">
              <a16:predDERef xmlns:a16="http://schemas.microsoft.com/office/drawing/2014/main" pred="{CDC49788-236C-4766-9016-E11658D3C9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7353300" y="4248150"/>
          <a:ext cx="600075" cy="809625"/>
        </a:xfrm>
        <a:prstGeom prst="rect">
          <a:avLst/>
        </a:prstGeom>
      </xdr:spPr>
    </xdr:pic>
    <xdr:clientData/>
  </xdr:twoCellAnchor>
  <xdr:twoCellAnchor editAs="oneCell">
    <xdr:from>
      <xdr:col>7</xdr:col>
      <xdr:colOff>142875</xdr:colOff>
      <xdr:row>17</xdr:row>
      <xdr:rowOff>76200</xdr:rowOff>
    </xdr:from>
    <xdr:to>
      <xdr:col>7</xdr:col>
      <xdr:colOff>838200</xdr:colOff>
      <xdr:row>17</xdr:row>
      <xdr:rowOff>790575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BD4EC6D5-F4F6-48CE-AFFA-52D7CC6E1056}"/>
            </a:ext>
            <a:ext uri="{147F2762-F138-4A5C-976F-8EAC2B608ADB}">
              <a16:predDERef xmlns:a16="http://schemas.microsoft.com/office/drawing/2014/main" pred="{F430A68A-6978-433D-8231-7735D6D8FE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7239000" y="11277600"/>
          <a:ext cx="695325" cy="714375"/>
        </a:xfrm>
        <a:prstGeom prst="rect">
          <a:avLst/>
        </a:prstGeom>
      </xdr:spPr>
    </xdr:pic>
    <xdr:clientData/>
  </xdr:twoCellAnchor>
  <xdr:twoCellAnchor editAs="oneCell">
    <xdr:from>
      <xdr:col>7</xdr:col>
      <xdr:colOff>114300</xdr:colOff>
      <xdr:row>22</xdr:row>
      <xdr:rowOff>95250</xdr:rowOff>
    </xdr:from>
    <xdr:to>
      <xdr:col>7</xdr:col>
      <xdr:colOff>876300</xdr:colOff>
      <xdr:row>22</xdr:row>
      <xdr:rowOff>847725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C8FF0513-0B19-4C36-8AAD-E19C8EE51CF6}"/>
            </a:ext>
            <a:ext uri="{147F2762-F138-4A5C-976F-8EAC2B608ADB}">
              <a16:predDERef xmlns:a16="http://schemas.microsoft.com/office/drawing/2014/main" pred="{BD4EC6D5-F4F6-48CE-AFFA-52D7CC6E10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7210425" y="16059150"/>
          <a:ext cx="762000" cy="752475"/>
        </a:xfrm>
        <a:prstGeom prst="rect">
          <a:avLst/>
        </a:prstGeom>
      </xdr:spPr>
    </xdr:pic>
    <xdr:clientData/>
  </xdr:twoCellAnchor>
  <xdr:twoCellAnchor editAs="oneCell">
    <xdr:from>
      <xdr:col>7</xdr:col>
      <xdr:colOff>190500</xdr:colOff>
      <xdr:row>47</xdr:row>
      <xdr:rowOff>57150</xdr:rowOff>
    </xdr:from>
    <xdr:to>
      <xdr:col>7</xdr:col>
      <xdr:colOff>914400</xdr:colOff>
      <xdr:row>47</xdr:row>
      <xdr:rowOff>933450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9AC1764A-73BA-4099-8CEB-355A22D61694}"/>
            </a:ext>
            <a:ext uri="{147F2762-F138-4A5C-976F-8EAC2B608ADB}">
              <a16:predDERef xmlns:a16="http://schemas.microsoft.com/office/drawing/2014/main" pred="{C8FF0513-0B19-4C36-8AAD-E19C8EE51C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7286625" y="33070800"/>
          <a:ext cx="723900" cy="876300"/>
        </a:xfrm>
        <a:prstGeom prst="rect">
          <a:avLst/>
        </a:prstGeom>
      </xdr:spPr>
    </xdr:pic>
    <xdr:clientData/>
  </xdr:twoCellAnchor>
  <xdr:twoCellAnchor editAs="oneCell">
    <xdr:from>
      <xdr:col>7</xdr:col>
      <xdr:colOff>333375</xdr:colOff>
      <xdr:row>50</xdr:row>
      <xdr:rowOff>85725</xdr:rowOff>
    </xdr:from>
    <xdr:to>
      <xdr:col>7</xdr:col>
      <xdr:colOff>704850</xdr:colOff>
      <xdr:row>50</xdr:row>
      <xdr:rowOff>904875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E253776D-B982-4BEF-8673-446C74F19E5D}"/>
            </a:ext>
            <a:ext uri="{147F2762-F138-4A5C-976F-8EAC2B608ADB}">
              <a16:predDERef xmlns:a16="http://schemas.microsoft.com/office/drawing/2014/main" pred="{9AC1764A-73BA-4099-8CEB-355A22D616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 flipH="1">
          <a:off x="7429500" y="34442400"/>
          <a:ext cx="371475" cy="81915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51</xdr:row>
      <xdr:rowOff>38100</xdr:rowOff>
    </xdr:from>
    <xdr:to>
      <xdr:col>7</xdr:col>
      <xdr:colOff>657225</xdr:colOff>
      <xdr:row>51</xdr:row>
      <xdr:rowOff>914400</xdr:rowOff>
    </xdr:to>
    <xdr:pic>
      <xdr:nvPicPr>
        <xdr:cNvPr id="56" name="Picture 55">
          <a:extLst>
            <a:ext uri="{FF2B5EF4-FFF2-40B4-BE49-F238E27FC236}">
              <a16:creationId xmlns:a16="http://schemas.microsoft.com/office/drawing/2014/main" id="{8FF02CA9-E97E-4F09-BFEF-3E8101DFA4A3}"/>
            </a:ext>
            <a:ext uri="{147F2762-F138-4A5C-976F-8EAC2B608ADB}">
              <a16:predDERef xmlns:a16="http://schemas.microsoft.com/office/drawing/2014/main" pred="{E253776D-B982-4BEF-8673-446C74F19E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7381875" y="35347275"/>
          <a:ext cx="371475" cy="876300"/>
        </a:xfrm>
        <a:prstGeom prst="rect">
          <a:avLst/>
        </a:prstGeom>
      </xdr:spPr>
    </xdr:pic>
    <xdr:clientData/>
  </xdr:twoCellAnchor>
  <xdr:twoCellAnchor editAs="oneCell">
    <xdr:from>
      <xdr:col>7</xdr:col>
      <xdr:colOff>247650</xdr:colOff>
      <xdr:row>65</xdr:row>
      <xdr:rowOff>114300</xdr:rowOff>
    </xdr:from>
    <xdr:to>
      <xdr:col>7</xdr:col>
      <xdr:colOff>828675</xdr:colOff>
      <xdr:row>65</xdr:row>
      <xdr:rowOff>895350</xdr:rowOff>
    </xdr:to>
    <xdr:pic>
      <xdr:nvPicPr>
        <xdr:cNvPr id="63" name="Picture 62">
          <a:extLst>
            <a:ext uri="{FF2B5EF4-FFF2-40B4-BE49-F238E27FC236}">
              <a16:creationId xmlns:a16="http://schemas.microsoft.com/office/drawing/2014/main" id="{4CA96D5D-05E8-423F-AF91-E6AA183D4058}"/>
            </a:ext>
            <a:ext uri="{147F2762-F138-4A5C-976F-8EAC2B608ADB}">
              <a16:predDERef xmlns:a16="http://schemas.microsoft.com/office/drawing/2014/main" pred="{8FF02CA9-E97E-4F09-BFEF-3E8101DFA4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7343775" y="45053250"/>
          <a:ext cx="581025" cy="781050"/>
        </a:xfrm>
        <a:prstGeom prst="rect">
          <a:avLst/>
        </a:prstGeom>
      </xdr:spPr>
    </xdr:pic>
    <xdr:clientData/>
  </xdr:twoCellAnchor>
  <xdr:twoCellAnchor editAs="oneCell">
    <xdr:from>
      <xdr:col>7</xdr:col>
      <xdr:colOff>161925</xdr:colOff>
      <xdr:row>70</xdr:row>
      <xdr:rowOff>28575</xdr:rowOff>
    </xdr:from>
    <xdr:to>
      <xdr:col>7</xdr:col>
      <xdr:colOff>800100</xdr:colOff>
      <xdr:row>70</xdr:row>
      <xdr:rowOff>923925</xdr:rowOff>
    </xdr:to>
    <xdr:pic>
      <xdr:nvPicPr>
        <xdr:cNvPr id="74" name="Picture 73">
          <a:extLst>
            <a:ext uri="{FF2B5EF4-FFF2-40B4-BE49-F238E27FC236}">
              <a16:creationId xmlns:a16="http://schemas.microsoft.com/office/drawing/2014/main" id="{6A96B41D-AAD8-4A16-AB9B-227B4CBD97D0}"/>
            </a:ext>
            <a:ext uri="{147F2762-F138-4A5C-976F-8EAC2B608ADB}">
              <a16:predDERef xmlns:a16="http://schemas.microsoft.com/office/drawing/2014/main" pred="{4CA96D5D-05E8-423F-AF91-E6AA183D40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7258050" y="48215550"/>
          <a:ext cx="638175" cy="895350"/>
        </a:xfrm>
        <a:prstGeom prst="rect">
          <a:avLst/>
        </a:prstGeom>
      </xdr:spPr>
    </xdr:pic>
    <xdr:clientData/>
  </xdr:twoCellAnchor>
  <xdr:twoCellAnchor editAs="oneCell">
    <xdr:from>
      <xdr:col>7</xdr:col>
      <xdr:colOff>152400</xdr:colOff>
      <xdr:row>18</xdr:row>
      <xdr:rowOff>28575</xdr:rowOff>
    </xdr:from>
    <xdr:to>
      <xdr:col>7</xdr:col>
      <xdr:colOff>866775</xdr:colOff>
      <xdr:row>18</xdr:row>
      <xdr:rowOff>819150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2A27903A-3012-46DD-96C2-536FBDFC74F4}"/>
            </a:ext>
            <a:ext uri="{147F2762-F138-4A5C-976F-8EAC2B608ADB}">
              <a16:predDERef xmlns:a16="http://schemas.microsoft.com/office/drawing/2014/main" pred="{6A96B41D-AAD8-4A16-AB9B-227B4CBD97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7248525" y="12182475"/>
          <a:ext cx="714375" cy="79057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419100</xdr:colOff>
      <xdr:row>40</xdr:row>
      <xdr:rowOff>76200</xdr:rowOff>
    </xdr:from>
    <xdr:to>
      <xdr:col>3</xdr:col>
      <xdr:colOff>161925</xdr:colOff>
      <xdr:row>40</xdr:row>
      <xdr:rowOff>981075</xdr:rowOff>
    </xdr:to>
    <xdr:pic>
      <xdr:nvPicPr>
        <xdr:cNvPr id="282" name="Picture 281">
          <a:extLst>
            <a:ext uri="{FF2B5EF4-FFF2-40B4-BE49-F238E27FC236}">
              <a16:creationId xmlns:a16="http://schemas.microsoft.com/office/drawing/2014/main" id="{5CF6F5D5-78E4-427D-9B23-1FA998F01A1E}"/>
            </a:ext>
            <a:ext uri="{147F2762-F138-4A5C-976F-8EAC2B608ADB}">
              <a16:predDERef xmlns:a16="http://schemas.microsoft.com/office/drawing/2014/main" pred="{7F36710A-F150-4BDF-9A83-CE041B2418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00200" y="12039600"/>
          <a:ext cx="904875" cy="904875"/>
        </a:xfrm>
        <a:prstGeom prst="rect">
          <a:avLst/>
        </a:prstGeom>
      </xdr:spPr>
    </xdr:pic>
    <xdr:clientData/>
  </xdr:twoCellAnchor>
  <xdr:twoCellAnchor editAs="oneCell">
    <xdr:from>
      <xdr:col>2</xdr:col>
      <xdr:colOff>428625</xdr:colOff>
      <xdr:row>42</xdr:row>
      <xdr:rowOff>66675</xdr:rowOff>
    </xdr:from>
    <xdr:to>
      <xdr:col>3</xdr:col>
      <xdr:colOff>171450</xdr:colOff>
      <xdr:row>42</xdr:row>
      <xdr:rowOff>971550</xdr:rowOff>
    </xdr:to>
    <xdr:pic>
      <xdr:nvPicPr>
        <xdr:cNvPr id="288" name="Picture 287">
          <a:extLst>
            <a:ext uri="{FF2B5EF4-FFF2-40B4-BE49-F238E27FC236}">
              <a16:creationId xmlns:a16="http://schemas.microsoft.com/office/drawing/2014/main" id="{23AEE0F4-4164-40D6-994D-357C82D63394}"/>
            </a:ext>
            <a:ext uri="{147F2762-F138-4A5C-976F-8EAC2B608ADB}">
              <a16:predDERef xmlns:a16="http://schemas.microsoft.com/office/drawing/2014/main" pred="{83F17BDB-E727-44DD-AD79-57AE2F632E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09725" y="14068425"/>
          <a:ext cx="904875" cy="904875"/>
        </a:xfrm>
        <a:prstGeom prst="rect">
          <a:avLst/>
        </a:prstGeom>
      </xdr:spPr>
    </xdr:pic>
    <xdr:clientData/>
  </xdr:twoCellAnchor>
  <xdr:twoCellAnchor editAs="oneCell">
    <xdr:from>
      <xdr:col>2</xdr:col>
      <xdr:colOff>428625</xdr:colOff>
      <xdr:row>41</xdr:row>
      <xdr:rowOff>57150</xdr:rowOff>
    </xdr:from>
    <xdr:to>
      <xdr:col>3</xdr:col>
      <xdr:colOff>171450</xdr:colOff>
      <xdr:row>41</xdr:row>
      <xdr:rowOff>962025</xdr:rowOff>
    </xdr:to>
    <xdr:pic>
      <xdr:nvPicPr>
        <xdr:cNvPr id="295" name="Picture 294">
          <a:extLst>
            <a:ext uri="{FF2B5EF4-FFF2-40B4-BE49-F238E27FC236}">
              <a16:creationId xmlns:a16="http://schemas.microsoft.com/office/drawing/2014/main" id="{1639BA06-34B4-4568-9E57-3438DF8F2B2F}"/>
            </a:ext>
            <a:ext uri="{147F2762-F138-4A5C-976F-8EAC2B608ADB}">
              <a16:predDERef xmlns:a16="http://schemas.microsoft.com/office/drawing/2014/main" pred="{23AEE0F4-4164-40D6-994D-357C82D633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09725" y="13039725"/>
          <a:ext cx="904875" cy="904875"/>
        </a:xfrm>
        <a:prstGeom prst="rect">
          <a:avLst/>
        </a:prstGeom>
      </xdr:spPr>
    </xdr:pic>
    <xdr:clientData/>
  </xdr:twoCellAnchor>
  <xdr:twoCellAnchor editAs="oneCell">
    <xdr:from>
      <xdr:col>4</xdr:col>
      <xdr:colOff>333375</xdr:colOff>
      <xdr:row>40</xdr:row>
      <xdr:rowOff>57150</xdr:rowOff>
    </xdr:from>
    <xdr:to>
      <xdr:col>5</xdr:col>
      <xdr:colOff>238125</xdr:colOff>
      <xdr:row>40</xdr:row>
      <xdr:rowOff>971550</xdr:rowOff>
    </xdr:to>
    <xdr:pic>
      <xdr:nvPicPr>
        <xdr:cNvPr id="301" name="Picture 300">
          <a:extLst>
            <a:ext uri="{FF2B5EF4-FFF2-40B4-BE49-F238E27FC236}">
              <a16:creationId xmlns:a16="http://schemas.microsoft.com/office/drawing/2014/main" id="{971A4505-908C-4BF0-8CE4-687EC1212053}"/>
            </a:ext>
            <a:ext uri="{147F2762-F138-4A5C-976F-8EAC2B608ADB}">
              <a16:predDERef xmlns:a16="http://schemas.microsoft.com/office/drawing/2014/main" pred="{649B4A0B-BEF0-4398-9A35-17D816D48E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286125" y="12020550"/>
          <a:ext cx="914400" cy="914400"/>
        </a:xfrm>
        <a:prstGeom prst="rect">
          <a:avLst/>
        </a:prstGeom>
      </xdr:spPr>
    </xdr:pic>
    <xdr:clientData/>
  </xdr:twoCellAnchor>
  <xdr:twoCellAnchor editAs="oneCell">
    <xdr:from>
      <xdr:col>4</xdr:col>
      <xdr:colOff>314325</xdr:colOff>
      <xdr:row>41</xdr:row>
      <xdr:rowOff>66675</xdr:rowOff>
    </xdr:from>
    <xdr:to>
      <xdr:col>5</xdr:col>
      <xdr:colOff>365125</xdr:colOff>
      <xdr:row>41</xdr:row>
      <xdr:rowOff>981075</xdr:rowOff>
    </xdr:to>
    <xdr:pic>
      <xdr:nvPicPr>
        <xdr:cNvPr id="88" name="Picture 303">
          <a:extLst>
            <a:ext uri="{FF2B5EF4-FFF2-40B4-BE49-F238E27FC236}">
              <a16:creationId xmlns:a16="http://schemas.microsoft.com/office/drawing/2014/main" id="{122D40CA-EB5D-4B7A-9DC0-F620D9C64D12}"/>
            </a:ext>
            <a:ext uri="{147F2762-F138-4A5C-976F-8EAC2B608ADB}">
              <a16:predDERef xmlns:a16="http://schemas.microsoft.com/office/drawing/2014/main" pred="{971A4505-908C-4BF0-8CE4-687EC12120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267075" y="13049250"/>
          <a:ext cx="914400" cy="914400"/>
        </a:xfrm>
        <a:prstGeom prst="rect">
          <a:avLst/>
        </a:prstGeom>
      </xdr:spPr>
    </xdr:pic>
    <xdr:clientData/>
  </xdr:twoCellAnchor>
  <xdr:twoCellAnchor editAs="oneCell">
    <xdr:from>
      <xdr:col>6</xdr:col>
      <xdr:colOff>342900</xdr:colOff>
      <xdr:row>40</xdr:row>
      <xdr:rowOff>85725</xdr:rowOff>
    </xdr:from>
    <xdr:to>
      <xdr:col>7</xdr:col>
      <xdr:colOff>152400</xdr:colOff>
      <xdr:row>40</xdr:row>
      <xdr:rowOff>990600</xdr:rowOff>
    </xdr:to>
    <xdr:pic>
      <xdr:nvPicPr>
        <xdr:cNvPr id="315" name="Picture 314">
          <a:extLst>
            <a:ext uri="{FF2B5EF4-FFF2-40B4-BE49-F238E27FC236}">
              <a16:creationId xmlns:a16="http://schemas.microsoft.com/office/drawing/2014/main" id="{1C8761AA-76B1-4247-933D-1328F98569EA}"/>
            </a:ext>
            <a:ext uri="{147F2762-F138-4A5C-976F-8EAC2B608ADB}">
              <a16:predDERef xmlns:a16="http://schemas.microsoft.com/office/drawing/2014/main" pred="{122D40CA-EB5D-4B7A-9DC0-F620D9C64D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981575" y="12049125"/>
          <a:ext cx="904875" cy="904875"/>
        </a:xfrm>
        <a:prstGeom prst="rect">
          <a:avLst/>
        </a:prstGeom>
      </xdr:spPr>
    </xdr:pic>
    <xdr:clientData/>
  </xdr:twoCellAnchor>
  <xdr:twoCellAnchor editAs="oneCell">
    <xdr:from>
      <xdr:col>6</xdr:col>
      <xdr:colOff>342900</xdr:colOff>
      <xdr:row>41</xdr:row>
      <xdr:rowOff>66675</xdr:rowOff>
    </xdr:from>
    <xdr:to>
      <xdr:col>7</xdr:col>
      <xdr:colOff>152400</xdr:colOff>
      <xdr:row>41</xdr:row>
      <xdr:rowOff>971550</xdr:rowOff>
    </xdr:to>
    <xdr:pic>
      <xdr:nvPicPr>
        <xdr:cNvPr id="316" name="Picture 315">
          <a:extLst>
            <a:ext uri="{FF2B5EF4-FFF2-40B4-BE49-F238E27FC236}">
              <a16:creationId xmlns:a16="http://schemas.microsoft.com/office/drawing/2014/main" id="{704A7393-4717-4FBC-A27B-DDDF87AEE57E}"/>
            </a:ext>
            <a:ext uri="{147F2762-F138-4A5C-976F-8EAC2B608ADB}">
              <a16:predDERef xmlns:a16="http://schemas.microsoft.com/office/drawing/2014/main" pred="{1C8761AA-76B1-4247-933D-1328F98569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981575" y="13049250"/>
          <a:ext cx="904875" cy="904875"/>
        </a:xfrm>
        <a:prstGeom prst="rect">
          <a:avLst/>
        </a:prstGeom>
      </xdr:spPr>
    </xdr:pic>
    <xdr:clientData/>
  </xdr:twoCellAnchor>
  <xdr:twoCellAnchor editAs="oneCell">
    <xdr:from>
      <xdr:col>10</xdr:col>
      <xdr:colOff>314325</xdr:colOff>
      <xdr:row>40</xdr:row>
      <xdr:rowOff>9525</xdr:rowOff>
    </xdr:from>
    <xdr:to>
      <xdr:col>11</xdr:col>
      <xdr:colOff>247650</xdr:colOff>
      <xdr:row>40</xdr:row>
      <xdr:rowOff>971550</xdr:rowOff>
    </xdr:to>
    <xdr:pic>
      <xdr:nvPicPr>
        <xdr:cNvPr id="118" name="Picture 326">
          <a:extLst>
            <a:ext uri="{FF2B5EF4-FFF2-40B4-BE49-F238E27FC236}">
              <a16:creationId xmlns:a16="http://schemas.microsoft.com/office/drawing/2014/main" id="{1986A215-965B-4F80-9079-B922D291CDA1}"/>
            </a:ext>
            <a:ext uri="{147F2762-F138-4A5C-976F-8EAC2B608ADB}">
              <a16:predDERef xmlns:a16="http://schemas.microsoft.com/office/drawing/2014/main" pred="{394CF569-DFA0-491D-819F-3AB72E6381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820150" y="12420600"/>
          <a:ext cx="962025" cy="962025"/>
        </a:xfrm>
        <a:prstGeom prst="rect">
          <a:avLst/>
        </a:prstGeom>
      </xdr:spPr>
    </xdr:pic>
    <xdr:clientData/>
  </xdr:twoCellAnchor>
  <xdr:twoCellAnchor editAs="oneCell">
    <xdr:from>
      <xdr:col>2</xdr:col>
      <xdr:colOff>495300</xdr:colOff>
      <xdr:row>58</xdr:row>
      <xdr:rowOff>104775</xdr:rowOff>
    </xdr:from>
    <xdr:to>
      <xdr:col>3</xdr:col>
      <xdr:colOff>200025</xdr:colOff>
      <xdr:row>58</xdr:row>
      <xdr:rowOff>971550</xdr:rowOff>
    </xdr:to>
    <xdr:pic>
      <xdr:nvPicPr>
        <xdr:cNvPr id="338" name="Picture 337">
          <a:extLst>
            <a:ext uri="{FF2B5EF4-FFF2-40B4-BE49-F238E27FC236}">
              <a16:creationId xmlns:a16="http://schemas.microsoft.com/office/drawing/2014/main" id="{38561B1E-6F6A-4B05-91E5-6DF37F63F70B}"/>
            </a:ext>
            <a:ext uri="{147F2762-F138-4A5C-976F-8EAC2B608ADB}">
              <a16:predDERef xmlns:a16="http://schemas.microsoft.com/office/drawing/2014/main" pred="{1986A215-965B-4F80-9079-B922D291CD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676400" y="18354675"/>
          <a:ext cx="866775" cy="866775"/>
        </a:xfrm>
        <a:prstGeom prst="rect">
          <a:avLst/>
        </a:prstGeom>
      </xdr:spPr>
    </xdr:pic>
    <xdr:clientData/>
  </xdr:twoCellAnchor>
  <xdr:twoCellAnchor editAs="oneCell">
    <xdr:from>
      <xdr:col>2</xdr:col>
      <xdr:colOff>447675</xdr:colOff>
      <xdr:row>58</xdr:row>
      <xdr:rowOff>47625</xdr:rowOff>
    </xdr:from>
    <xdr:to>
      <xdr:col>3</xdr:col>
      <xdr:colOff>152400</xdr:colOff>
      <xdr:row>58</xdr:row>
      <xdr:rowOff>914400</xdr:rowOff>
    </xdr:to>
    <xdr:pic>
      <xdr:nvPicPr>
        <xdr:cNvPr id="346" name="Picture 345">
          <a:extLst>
            <a:ext uri="{FF2B5EF4-FFF2-40B4-BE49-F238E27FC236}">
              <a16:creationId xmlns:a16="http://schemas.microsoft.com/office/drawing/2014/main" id="{4C3A7FDE-3E6B-4805-8A6D-0A5F7EFFB2BF}"/>
            </a:ext>
            <a:ext uri="{147F2762-F138-4A5C-976F-8EAC2B608ADB}">
              <a16:predDERef xmlns:a16="http://schemas.microsoft.com/office/drawing/2014/main" pred="{38561B1E-6F6A-4B05-91E5-6DF37F63F7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628775" y="18402300"/>
          <a:ext cx="866775" cy="866775"/>
        </a:xfrm>
        <a:prstGeom prst="rect">
          <a:avLst/>
        </a:prstGeom>
      </xdr:spPr>
    </xdr:pic>
    <xdr:clientData/>
  </xdr:twoCellAnchor>
  <xdr:twoCellAnchor editAs="oneCell">
    <xdr:from>
      <xdr:col>2</xdr:col>
      <xdr:colOff>457200</xdr:colOff>
      <xdr:row>60</xdr:row>
      <xdr:rowOff>95250</xdr:rowOff>
    </xdr:from>
    <xdr:to>
      <xdr:col>3</xdr:col>
      <xdr:colOff>161925</xdr:colOff>
      <xdr:row>60</xdr:row>
      <xdr:rowOff>962025</xdr:rowOff>
    </xdr:to>
    <xdr:pic>
      <xdr:nvPicPr>
        <xdr:cNvPr id="353" name="Picture 352">
          <a:extLst>
            <a:ext uri="{FF2B5EF4-FFF2-40B4-BE49-F238E27FC236}">
              <a16:creationId xmlns:a16="http://schemas.microsoft.com/office/drawing/2014/main" id="{CCF31888-5FA1-4000-AC76-49E07ACE2C00}"/>
            </a:ext>
            <a:ext uri="{147F2762-F138-4A5C-976F-8EAC2B608ADB}">
              <a16:predDERef xmlns:a16="http://schemas.microsoft.com/office/drawing/2014/main" pred="{4C3A7FDE-3E6B-4805-8A6D-0A5F7EFFB2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638300" y="20488275"/>
          <a:ext cx="866775" cy="866775"/>
        </a:xfrm>
        <a:prstGeom prst="rect">
          <a:avLst/>
        </a:prstGeom>
      </xdr:spPr>
    </xdr:pic>
    <xdr:clientData/>
  </xdr:twoCellAnchor>
  <xdr:twoCellAnchor editAs="oneCell">
    <xdr:from>
      <xdr:col>2</xdr:col>
      <xdr:colOff>438150</xdr:colOff>
      <xdr:row>59</xdr:row>
      <xdr:rowOff>95250</xdr:rowOff>
    </xdr:from>
    <xdr:to>
      <xdr:col>3</xdr:col>
      <xdr:colOff>142875</xdr:colOff>
      <xdr:row>59</xdr:row>
      <xdr:rowOff>962025</xdr:rowOff>
    </xdr:to>
    <xdr:pic>
      <xdr:nvPicPr>
        <xdr:cNvPr id="356" name="Picture 355">
          <a:extLst>
            <a:ext uri="{FF2B5EF4-FFF2-40B4-BE49-F238E27FC236}">
              <a16:creationId xmlns:a16="http://schemas.microsoft.com/office/drawing/2014/main" id="{84B4B13E-54F0-4E5B-9DA9-E9AE6C16D925}"/>
            </a:ext>
            <a:ext uri="{147F2762-F138-4A5C-976F-8EAC2B608ADB}">
              <a16:predDERef xmlns:a16="http://schemas.microsoft.com/office/drawing/2014/main" pred="{CCF31888-5FA1-4000-AC76-49E07ACE2C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619250" y="19469100"/>
          <a:ext cx="866775" cy="866775"/>
        </a:xfrm>
        <a:prstGeom prst="rect">
          <a:avLst/>
        </a:prstGeom>
      </xdr:spPr>
    </xdr:pic>
    <xdr:clientData/>
  </xdr:twoCellAnchor>
  <xdr:twoCellAnchor editAs="oneCell">
    <xdr:from>
      <xdr:col>4</xdr:col>
      <xdr:colOff>400050</xdr:colOff>
      <xdr:row>58</xdr:row>
      <xdr:rowOff>85725</xdr:rowOff>
    </xdr:from>
    <xdr:to>
      <xdr:col>5</xdr:col>
      <xdr:colOff>285750</xdr:colOff>
      <xdr:row>58</xdr:row>
      <xdr:rowOff>981075</xdr:rowOff>
    </xdr:to>
    <xdr:pic>
      <xdr:nvPicPr>
        <xdr:cNvPr id="368" name="Picture 367">
          <a:extLst>
            <a:ext uri="{FF2B5EF4-FFF2-40B4-BE49-F238E27FC236}">
              <a16:creationId xmlns:a16="http://schemas.microsoft.com/office/drawing/2014/main" id="{9339F53B-7B1B-41C3-8425-9169ABFB55C8}"/>
            </a:ext>
            <a:ext uri="{147F2762-F138-4A5C-976F-8EAC2B608ADB}">
              <a16:predDERef xmlns:a16="http://schemas.microsoft.com/office/drawing/2014/main" pred="{84B4B13E-54F0-4E5B-9DA9-E9AE6C16D9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352800" y="18440400"/>
          <a:ext cx="895350" cy="895350"/>
        </a:xfrm>
        <a:prstGeom prst="rect">
          <a:avLst/>
        </a:prstGeom>
      </xdr:spPr>
    </xdr:pic>
    <xdr:clientData/>
  </xdr:twoCellAnchor>
  <xdr:twoCellAnchor editAs="oneCell">
    <xdr:from>
      <xdr:col>4</xdr:col>
      <xdr:colOff>342900</xdr:colOff>
      <xdr:row>59</xdr:row>
      <xdr:rowOff>95250</xdr:rowOff>
    </xdr:from>
    <xdr:to>
      <xdr:col>5</xdr:col>
      <xdr:colOff>228600</xdr:colOff>
      <xdr:row>59</xdr:row>
      <xdr:rowOff>990600</xdr:rowOff>
    </xdr:to>
    <xdr:pic>
      <xdr:nvPicPr>
        <xdr:cNvPr id="371" name="Picture 370">
          <a:extLst>
            <a:ext uri="{FF2B5EF4-FFF2-40B4-BE49-F238E27FC236}">
              <a16:creationId xmlns:a16="http://schemas.microsoft.com/office/drawing/2014/main" id="{DAD0D68E-E209-47CE-A953-7519254359AF}"/>
            </a:ext>
            <a:ext uri="{147F2762-F138-4A5C-976F-8EAC2B608ADB}">
              <a16:predDERef xmlns:a16="http://schemas.microsoft.com/office/drawing/2014/main" pred="{9339F53B-7B1B-41C3-8425-9169ABFB5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295650" y="19469100"/>
          <a:ext cx="895350" cy="895350"/>
        </a:xfrm>
        <a:prstGeom prst="rect">
          <a:avLst/>
        </a:prstGeom>
      </xdr:spPr>
    </xdr:pic>
    <xdr:clientData/>
  </xdr:twoCellAnchor>
  <xdr:twoCellAnchor editAs="oneCell">
    <xdr:from>
      <xdr:col>4</xdr:col>
      <xdr:colOff>381000</xdr:colOff>
      <xdr:row>6</xdr:row>
      <xdr:rowOff>28575</xdr:rowOff>
    </xdr:from>
    <xdr:to>
      <xdr:col>5</xdr:col>
      <xdr:colOff>266700</xdr:colOff>
      <xdr:row>6</xdr:row>
      <xdr:rowOff>923925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969427C1-7039-4F45-AEA4-DFC3F9530DAF}"/>
            </a:ext>
            <a:ext uri="{147F2762-F138-4A5C-976F-8EAC2B608ADB}">
              <a16:predDERef xmlns:a16="http://schemas.microsoft.com/office/drawing/2014/main" pred="{554686EE-345B-4B0A-A7C9-A1A9C67EB4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333750" y="1400175"/>
          <a:ext cx="895350" cy="895350"/>
        </a:xfrm>
        <a:prstGeom prst="rect">
          <a:avLst/>
        </a:prstGeom>
      </xdr:spPr>
    </xdr:pic>
    <xdr:clientData/>
  </xdr:twoCellAnchor>
  <xdr:twoCellAnchor editAs="oneCell">
    <xdr:from>
      <xdr:col>4</xdr:col>
      <xdr:colOff>352425</xdr:colOff>
      <xdr:row>7</xdr:row>
      <xdr:rowOff>38100</xdr:rowOff>
    </xdr:from>
    <xdr:to>
      <xdr:col>5</xdr:col>
      <xdr:colOff>238125</xdr:colOff>
      <xdr:row>7</xdr:row>
      <xdr:rowOff>933450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3C6773FF-E31E-4961-A2DF-6C2AD74EDE68}"/>
            </a:ext>
            <a:ext uri="{147F2762-F138-4A5C-976F-8EAC2B608ADB}">
              <a16:predDERef xmlns:a16="http://schemas.microsoft.com/office/drawing/2014/main" pred="{969427C1-7039-4F45-AEA4-DFC3F9530D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305175" y="2362200"/>
          <a:ext cx="895350" cy="895350"/>
        </a:xfrm>
        <a:prstGeom prst="rect">
          <a:avLst/>
        </a:prstGeom>
      </xdr:spPr>
    </xdr:pic>
    <xdr:clientData/>
  </xdr:twoCellAnchor>
  <xdr:twoCellAnchor editAs="oneCell">
    <xdr:from>
      <xdr:col>4</xdr:col>
      <xdr:colOff>342900</xdr:colOff>
      <xdr:row>8</xdr:row>
      <xdr:rowOff>19050</xdr:rowOff>
    </xdr:from>
    <xdr:to>
      <xdr:col>5</xdr:col>
      <xdr:colOff>228600</xdr:colOff>
      <xdr:row>8</xdr:row>
      <xdr:rowOff>914400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99EDBCE6-7DDC-4366-9DE4-D5C3FBE0A88A}"/>
            </a:ext>
            <a:ext uri="{147F2762-F138-4A5C-976F-8EAC2B608ADB}">
              <a16:predDERef xmlns:a16="http://schemas.microsoft.com/office/drawing/2014/main" pred="{3C6773FF-E31E-4961-A2DF-6C2AD74EDE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295650" y="3295650"/>
          <a:ext cx="895350" cy="895350"/>
        </a:xfrm>
        <a:prstGeom prst="rect">
          <a:avLst/>
        </a:prstGeom>
      </xdr:spPr>
    </xdr:pic>
    <xdr:clientData/>
  </xdr:twoCellAnchor>
  <xdr:twoCellAnchor editAs="oneCell">
    <xdr:from>
      <xdr:col>6</xdr:col>
      <xdr:colOff>381000</xdr:colOff>
      <xdr:row>6</xdr:row>
      <xdr:rowOff>47625</xdr:rowOff>
    </xdr:from>
    <xdr:to>
      <xdr:col>7</xdr:col>
      <xdr:colOff>152400</xdr:colOff>
      <xdr:row>6</xdr:row>
      <xdr:rowOff>914400</xdr:rowOff>
    </xdr:to>
    <xdr:pic>
      <xdr:nvPicPr>
        <xdr:cNvPr id="60" name="Picture 59">
          <a:extLst>
            <a:ext uri="{FF2B5EF4-FFF2-40B4-BE49-F238E27FC236}">
              <a16:creationId xmlns:a16="http://schemas.microsoft.com/office/drawing/2014/main" id="{D0CB0805-1BCA-402E-8A1E-995673B7A028}"/>
            </a:ext>
            <a:ext uri="{147F2762-F138-4A5C-976F-8EAC2B608ADB}">
              <a16:predDERef xmlns:a16="http://schemas.microsoft.com/office/drawing/2014/main" pred="{99EDBCE6-7DDC-4366-9DE4-D5C3FBE0A8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5019675" y="1419225"/>
          <a:ext cx="866775" cy="866775"/>
        </a:xfrm>
        <a:prstGeom prst="rect">
          <a:avLst/>
        </a:prstGeom>
      </xdr:spPr>
    </xdr:pic>
    <xdr:clientData/>
  </xdr:twoCellAnchor>
  <xdr:twoCellAnchor editAs="oneCell">
    <xdr:from>
      <xdr:col>6</xdr:col>
      <xdr:colOff>361950</xdr:colOff>
      <xdr:row>7</xdr:row>
      <xdr:rowOff>57150</xdr:rowOff>
    </xdr:from>
    <xdr:to>
      <xdr:col>7</xdr:col>
      <xdr:colOff>133350</xdr:colOff>
      <xdr:row>7</xdr:row>
      <xdr:rowOff>923925</xdr:rowOff>
    </xdr:to>
    <xdr:pic>
      <xdr:nvPicPr>
        <xdr:cNvPr id="59" name="Picture 58">
          <a:extLst>
            <a:ext uri="{FF2B5EF4-FFF2-40B4-BE49-F238E27FC236}">
              <a16:creationId xmlns:a16="http://schemas.microsoft.com/office/drawing/2014/main" id="{A8F57317-5C63-4F96-8887-7F85BDFA615B}"/>
            </a:ext>
            <a:ext uri="{147F2762-F138-4A5C-976F-8EAC2B608ADB}">
              <a16:predDERef xmlns:a16="http://schemas.microsoft.com/office/drawing/2014/main" pred="{D0CB0805-1BCA-402E-8A1E-995673B7A0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5000625" y="2381250"/>
          <a:ext cx="866775" cy="866775"/>
        </a:xfrm>
        <a:prstGeom prst="rect">
          <a:avLst/>
        </a:prstGeom>
      </xdr:spPr>
    </xdr:pic>
    <xdr:clientData/>
  </xdr:twoCellAnchor>
  <xdr:twoCellAnchor editAs="oneCell">
    <xdr:from>
      <xdr:col>6</xdr:col>
      <xdr:colOff>361950</xdr:colOff>
      <xdr:row>8</xdr:row>
      <xdr:rowOff>57150</xdr:rowOff>
    </xdr:from>
    <xdr:to>
      <xdr:col>7</xdr:col>
      <xdr:colOff>133350</xdr:colOff>
      <xdr:row>8</xdr:row>
      <xdr:rowOff>923925</xdr:rowOff>
    </xdr:to>
    <xdr:pic>
      <xdr:nvPicPr>
        <xdr:cNvPr id="58" name="Picture 57">
          <a:extLst>
            <a:ext uri="{FF2B5EF4-FFF2-40B4-BE49-F238E27FC236}">
              <a16:creationId xmlns:a16="http://schemas.microsoft.com/office/drawing/2014/main" id="{23CEEEA0-66A8-4366-A512-F6327B84665A}"/>
            </a:ext>
            <a:ext uri="{147F2762-F138-4A5C-976F-8EAC2B608ADB}">
              <a16:predDERef xmlns:a16="http://schemas.microsoft.com/office/drawing/2014/main" pred="{A8F57317-5C63-4F96-8887-7F85BDFA61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5000625" y="3333750"/>
          <a:ext cx="866775" cy="866775"/>
        </a:xfrm>
        <a:prstGeom prst="rect">
          <a:avLst/>
        </a:prstGeom>
      </xdr:spPr>
    </xdr:pic>
    <xdr:clientData/>
  </xdr:twoCellAnchor>
  <xdr:twoCellAnchor editAs="oneCell">
    <xdr:from>
      <xdr:col>8</xdr:col>
      <xdr:colOff>352425</xdr:colOff>
      <xdr:row>6</xdr:row>
      <xdr:rowOff>19050</xdr:rowOff>
    </xdr:from>
    <xdr:to>
      <xdr:col>9</xdr:col>
      <xdr:colOff>219075</xdr:colOff>
      <xdr:row>6</xdr:row>
      <xdr:rowOff>914400</xdr:rowOff>
    </xdr:to>
    <xdr:pic>
      <xdr:nvPicPr>
        <xdr:cNvPr id="73" name="Picture 72">
          <a:extLst>
            <a:ext uri="{FF2B5EF4-FFF2-40B4-BE49-F238E27FC236}">
              <a16:creationId xmlns:a16="http://schemas.microsoft.com/office/drawing/2014/main" id="{9B891ADB-8658-48F4-97B7-FCE1CF8E2277}"/>
            </a:ext>
            <a:ext uri="{147F2762-F138-4A5C-976F-8EAC2B608ADB}">
              <a16:predDERef xmlns:a16="http://schemas.microsoft.com/office/drawing/2014/main" pred="{23CEEEA0-66A8-4366-A512-F6327B8466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6696075" y="1390650"/>
          <a:ext cx="895350" cy="895350"/>
        </a:xfrm>
        <a:prstGeom prst="rect">
          <a:avLst/>
        </a:prstGeom>
      </xdr:spPr>
    </xdr:pic>
    <xdr:clientData/>
  </xdr:twoCellAnchor>
  <xdr:twoCellAnchor editAs="oneCell">
    <xdr:from>
      <xdr:col>8</xdr:col>
      <xdr:colOff>342900</xdr:colOff>
      <xdr:row>7</xdr:row>
      <xdr:rowOff>9525</xdr:rowOff>
    </xdr:from>
    <xdr:to>
      <xdr:col>9</xdr:col>
      <xdr:colOff>209550</xdr:colOff>
      <xdr:row>7</xdr:row>
      <xdr:rowOff>904875</xdr:rowOff>
    </xdr:to>
    <xdr:pic>
      <xdr:nvPicPr>
        <xdr:cNvPr id="76" name="Picture 75">
          <a:extLst>
            <a:ext uri="{FF2B5EF4-FFF2-40B4-BE49-F238E27FC236}">
              <a16:creationId xmlns:a16="http://schemas.microsoft.com/office/drawing/2014/main" id="{09ECB8CC-90DA-4DF0-96BD-5749CFC0AA07}"/>
            </a:ext>
            <a:ext uri="{147F2762-F138-4A5C-976F-8EAC2B608ADB}">
              <a16:predDERef xmlns:a16="http://schemas.microsoft.com/office/drawing/2014/main" pred="{9B891ADB-8658-48F4-97B7-FCE1CF8E22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6686550" y="2333625"/>
          <a:ext cx="895350" cy="895350"/>
        </a:xfrm>
        <a:prstGeom prst="rect">
          <a:avLst/>
        </a:prstGeom>
      </xdr:spPr>
    </xdr:pic>
    <xdr:clientData/>
  </xdr:twoCellAnchor>
  <xdr:twoCellAnchor editAs="oneCell">
    <xdr:from>
      <xdr:col>8</xdr:col>
      <xdr:colOff>361950</xdr:colOff>
      <xdr:row>8</xdr:row>
      <xdr:rowOff>19050</xdr:rowOff>
    </xdr:from>
    <xdr:to>
      <xdr:col>9</xdr:col>
      <xdr:colOff>228600</xdr:colOff>
      <xdr:row>8</xdr:row>
      <xdr:rowOff>914400</xdr:rowOff>
    </xdr:to>
    <xdr:pic>
      <xdr:nvPicPr>
        <xdr:cNvPr id="79" name="Picture 78">
          <a:extLst>
            <a:ext uri="{FF2B5EF4-FFF2-40B4-BE49-F238E27FC236}">
              <a16:creationId xmlns:a16="http://schemas.microsoft.com/office/drawing/2014/main" id="{83DFFC97-1BCE-45DB-978E-83F34DA64402}"/>
            </a:ext>
            <a:ext uri="{147F2762-F138-4A5C-976F-8EAC2B608ADB}">
              <a16:predDERef xmlns:a16="http://schemas.microsoft.com/office/drawing/2014/main" pred="{09ECB8CC-90DA-4DF0-96BD-5749CFC0AA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6705600" y="3295650"/>
          <a:ext cx="895350" cy="895350"/>
        </a:xfrm>
        <a:prstGeom prst="rect">
          <a:avLst/>
        </a:prstGeom>
      </xdr:spPr>
    </xdr:pic>
    <xdr:clientData/>
  </xdr:twoCellAnchor>
  <xdr:twoCellAnchor editAs="oneCell">
    <xdr:from>
      <xdr:col>12</xdr:col>
      <xdr:colOff>390525</xdr:colOff>
      <xdr:row>8</xdr:row>
      <xdr:rowOff>47625</xdr:rowOff>
    </xdr:from>
    <xdr:to>
      <xdr:col>13</xdr:col>
      <xdr:colOff>257175</xdr:colOff>
      <xdr:row>8</xdr:row>
      <xdr:rowOff>914400</xdr:rowOff>
    </xdr:to>
    <xdr:pic>
      <xdr:nvPicPr>
        <xdr:cNvPr id="101" name="Picture 100">
          <a:extLst>
            <a:ext uri="{FF2B5EF4-FFF2-40B4-BE49-F238E27FC236}">
              <a16:creationId xmlns:a16="http://schemas.microsoft.com/office/drawing/2014/main" id="{DF04F577-F156-4191-BA30-2036B2BFB323}"/>
            </a:ext>
            <a:ext uri="{147F2762-F138-4A5C-976F-8EAC2B608ADB}">
              <a16:predDERef xmlns:a16="http://schemas.microsoft.com/office/drawing/2014/main" pred="{83DFFC97-1BCE-45DB-978E-83F34DA644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0010775" y="3324225"/>
          <a:ext cx="866775" cy="866775"/>
        </a:xfrm>
        <a:prstGeom prst="rect">
          <a:avLst/>
        </a:prstGeom>
      </xdr:spPr>
    </xdr:pic>
    <xdr:clientData/>
  </xdr:twoCellAnchor>
  <xdr:twoCellAnchor editAs="oneCell">
    <xdr:from>
      <xdr:col>12</xdr:col>
      <xdr:colOff>361950</xdr:colOff>
      <xdr:row>7</xdr:row>
      <xdr:rowOff>28575</xdr:rowOff>
    </xdr:from>
    <xdr:to>
      <xdr:col>13</xdr:col>
      <xdr:colOff>228600</xdr:colOff>
      <xdr:row>7</xdr:row>
      <xdr:rowOff>895350</xdr:rowOff>
    </xdr:to>
    <xdr:pic>
      <xdr:nvPicPr>
        <xdr:cNvPr id="100" name="Picture 99">
          <a:extLst>
            <a:ext uri="{FF2B5EF4-FFF2-40B4-BE49-F238E27FC236}">
              <a16:creationId xmlns:a16="http://schemas.microsoft.com/office/drawing/2014/main" id="{BBC3BB4A-EEB7-4945-888A-076B80474C63}"/>
            </a:ext>
            <a:ext uri="{147F2762-F138-4A5C-976F-8EAC2B608ADB}">
              <a16:predDERef xmlns:a16="http://schemas.microsoft.com/office/drawing/2014/main" pred="{DF04F577-F156-4191-BA30-2036B2BFB3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9982200" y="2352675"/>
          <a:ext cx="866775" cy="866775"/>
        </a:xfrm>
        <a:prstGeom prst="rect">
          <a:avLst/>
        </a:prstGeom>
      </xdr:spPr>
    </xdr:pic>
    <xdr:clientData/>
  </xdr:twoCellAnchor>
  <xdr:twoCellAnchor editAs="oneCell">
    <xdr:from>
      <xdr:col>12</xdr:col>
      <xdr:colOff>342900</xdr:colOff>
      <xdr:row>6</xdr:row>
      <xdr:rowOff>47625</xdr:rowOff>
    </xdr:from>
    <xdr:to>
      <xdr:col>13</xdr:col>
      <xdr:colOff>209550</xdr:colOff>
      <xdr:row>6</xdr:row>
      <xdr:rowOff>914400</xdr:rowOff>
    </xdr:to>
    <xdr:pic>
      <xdr:nvPicPr>
        <xdr:cNvPr id="99" name="Picture 98">
          <a:extLst>
            <a:ext uri="{FF2B5EF4-FFF2-40B4-BE49-F238E27FC236}">
              <a16:creationId xmlns:a16="http://schemas.microsoft.com/office/drawing/2014/main" id="{DE78C3D0-733D-406C-A73A-C3FC76184059}"/>
            </a:ext>
            <a:ext uri="{147F2762-F138-4A5C-976F-8EAC2B608ADB}">
              <a16:predDERef xmlns:a16="http://schemas.microsoft.com/office/drawing/2014/main" pred="{BBC3BB4A-EEB7-4945-888A-076B80474C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9963150" y="1419225"/>
          <a:ext cx="866775" cy="866775"/>
        </a:xfrm>
        <a:prstGeom prst="rect">
          <a:avLst/>
        </a:prstGeom>
      </xdr:spPr>
    </xdr:pic>
    <xdr:clientData/>
  </xdr:twoCellAnchor>
  <xdr:twoCellAnchor editAs="oneCell">
    <xdr:from>
      <xdr:col>2</xdr:col>
      <xdr:colOff>390525</xdr:colOff>
      <xdr:row>23</xdr:row>
      <xdr:rowOff>19050</xdr:rowOff>
    </xdr:from>
    <xdr:to>
      <xdr:col>3</xdr:col>
      <xdr:colOff>123825</xdr:colOff>
      <xdr:row>23</xdr:row>
      <xdr:rowOff>19050</xdr:rowOff>
    </xdr:to>
    <xdr:pic>
      <xdr:nvPicPr>
        <xdr:cNvPr id="159" name="Picture 158">
          <a:extLst>
            <a:ext uri="{FF2B5EF4-FFF2-40B4-BE49-F238E27FC236}">
              <a16:creationId xmlns:a16="http://schemas.microsoft.com/office/drawing/2014/main" id="{57B58780-5139-4D21-99AD-7D90B7D9CE16}"/>
            </a:ext>
            <a:ext uri="{147F2762-F138-4A5C-976F-8EAC2B608ADB}">
              <a16:predDERef xmlns:a16="http://schemas.microsoft.com/office/drawing/2014/main" pred="{0641741D-7545-4F8C-939B-7DBF5E93A4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571625" y="1390650"/>
          <a:ext cx="895350" cy="895350"/>
        </a:xfrm>
        <a:prstGeom prst="rect">
          <a:avLst/>
        </a:prstGeom>
      </xdr:spPr>
    </xdr:pic>
    <xdr:clientData/>
  </xdr:twoCellAnchor>
  <xdr:twoCellAnchor editAs="oneCell">
    <xdr:from>
      <xdr:col>4</xdr:col>
      <xdr:colOff>381000</xdr:colOff>
      <xdr:row>23</xdr:row>
      <xdr:rowOff>28575</xdr:rowOff>
    </xdr:from>
    <xdr:to>
      <xdr:col>5</xdr:col>
      <xdr:colOff>266700</xdr:colOff>
      <xdr:row>23</xdr:row>
      <xdr:rowOff>28575</xdr:rowOff>
    </xdr:to>
    <xdr:pic>
      <xdr:nvPicPr>
        <xdr:cNvPr id="162" name="Picture 161">
          <a:extLst>
            <a:ext uri="{FF2B5EF4-FFF2-40B4-BE49-F238E27FC236}">
              <a16:creationId xmlns:a16="http://schemas.microsoft.com/office/drawing/2014/main" id="{B91C1044-14AA-4CE0-B807-80B3E0B4E164}"/>
            </a:ext>
            <a:ext uri="{147F2762-F138-4A5C-976F-8EAC2B608ADB}">
              <a16:predDERef xmlns:a16="http://schemas.microsoft.com/office/drawing/2014/main" pred="{1330CE76-4381-4BFF-88B7-72CF2B204E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333750" y="1400175"/>
          <a:ext cx="895350" cy="895350"/>
        </a:xfrm>
        <a:prstGeom prst="rect">
          <a:avLst/>
        </a:prstGeom>
      </xdr:spPr>
    </xdr:pic>
    <xdr:clientData/>
  </xdr:twoCellAnchor>
  <xdr:twoCellAnchor editAs="oneCell">
    <xdr:from>
      <xdr:col>6</xdr:col>
      <xdr:colOff>381000</xdr:colOff>
      <xdr:row>23</xdr:row>
      <xdr:rowOff>47625</xdr:rowOff>
    </xdr:from>
    <xdr:to>
      <xdr:col>7</xdr:col>
      <xdr:colOff>152400</xdr:colOff>
      <xdr:row>23</xdr:row>
      <xdr:rowOff>47625</xdr:rowOff>
    </xdr:to>
    <xdr:pic>
      <xdr:nvPicPr>
        <xdr:cNvPr id="165" name="Picture 164">
          <a:extLst>
            <a:ext uri="{FF2B5EF4-FFF2-40B4-BE49-F238E27FC236}">
              <a16:creationId xmlns:a16="http://schemas.microsoft.com/office/drawing/2014/main" id="{7A747A11-8B5E-4EC7-8B50-7B3CD418A14C}"/>
            </a:ext>
            <a:ext uri="{147F2762-F138-4A5C-976F-8EAC2B608ADB}">
              <a16:predDERef xmlns:a16="http://schemas.microsoft.com/office/drawing/2014/main" pred="{D17533EB-BE06-48A8-B460-A9FC0F4A0B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5019675" y="1419225"/>
          <a:ext cx="866775" cy="866775"/>
        </a:xfrm>
        <a:prstGeom prst="rect">
          <a:avLst/>
        </a:prstGeom>
      </xdr:spPr>
    </xdr:pic>
    <xdr:clientData/>
  </xdr:twoCellAnchor>
  <xdr:twoCellAnchor editAs="oneCell">
    <xdr:from>
      <xdr:col>8</xdr:col>
      <xdr:colOff>352425</xdr:colOff>
      <xdr:row>23</xdr:row>
      <xdr:rowOff>19050</xdr:rowOff>
    </xdr:from>
    <xdr:to>
      <xdr:col>9</xdr:col>
      <xdr:colOff>219075</xdr:colOff>
      <xdr:row>23</xdr:row>
      <xdr:rowOff>19050</xdr:rowOff>
    </xdr:to>
    <xdr:pic>
      <xdr:nvPicPr>
        <xdr:cNvPr id="168" name="Picture 167">
          <a:extLst>
            <a:ext uri="{FF2B5EF4-FFF2-40B4-BE49-F238E27FC236}">
              <a16:creationId xmlns:a16="http://schemas.microsoft.com/office/drawing/2014/main" id="{37CFD7F8-3936-4F3A-8E17-844DDE96E760}"/>
            </a:ext>
            <a:ext uri="{147F2762-F138-4A5C-976F-8EAC2B608ADB}">
              <a16:predDERef xmlns:a16="http://schemas.microsoft.com/office/drawing/2014/main" pred="{D7F5499B-9AE3-412F-BE4F-C036B60047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6696075" y="1390650"/>
          <a:ext cx="895350" cy="895350"/>
        </a:xfrm>
        <a:prstGeom prst="rect">
          <a:avLst/>
        </a:prstGeom>
      </xdr:spPr>
    </xdr:pic>
    <xdr:clientData/>
  </xdr:twoCellAnchor>
  <xdr:twoCellAnchor editAs="oneCell">
    <xdr:from>
      <xdr:col>12</xdr:col>
      <xdr:colOff>390525</xdr:colOff>
      <xdr:row>25</xdr:row>
      <xdr:rowOff>47625</xdr:rowOff>
    </xdr:from>
    <xdr:to>
      <xdr:col>13</xdr:col>
      <xdr:colOff>257175</xdr:colOff>
      <xdr:row>25</xdr:row>
      <xdr:rowOff>47625</xdr:rowOff>
    </xdr:to>
    <xdr:pic>
      <xdr:nvPicPr>
        <xdr:cNvPr id="171" name="Picture 170">
          <a:extLst>
            <a:ext uri="{FF2B5EF4-FFF2-40B4-BE49-F238E27FC236}">
              <a16:creationId xmlns:a16="http://schemas.microsoft.com/office/drawing/2014/main" id="{FFCE7B9F-97DA-45A1-9155-B8B18B1C332F}"/>
            </a:ext>
            <a:ext uri="{147F2762-F138-4A5C-976F-8EAC2B608ADB}">
              <a16:predDERef xmlns:a16="http://schemas.microsoft.com/office/drawing/2014/main" pred="{BC22FF3D-1EF6-48F9-BA44-E420FABCBD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0010775" y="3324225"/>
          <a:ext cx="866775" cy="866775"/>
        </a:xfrm>
        <a:prstGeom prst="rect">
          <a:avLst/>
        </a:prstGeom>
      </xdr:spPr>
    </xdr:pic>
    <xdr:clientData/>
  </xdr:twoCellAnchor>
  <xdr:twoCellAnchor editAs="oneCell">
    <xdr:from>
      <xdr:col>14</xdr:col>
      <xdr:colOff>371475</xdr:colOff>
      <xdr:row>24</xdr:row>
      <xdr:rowOff>9525</xdr:rowOff>
    </xdr:from>
    <xdr:to>
      <xdr:col>15</xdr:col>
      <xdr:colOff>180975</xdr:colOff>
      <xdr:row>24</xdr:row>
      <xdr:rowOff>9525</xdr:rowOff>
    </xdr:to>
    <xdr:pic>
      <xdr:nvPicPr>
        <xdr:cNvPr id="174" name="Picture 173">
          <a:extLst>
            <a:ext uri="{FF2B5EF4-FFF2-40B4-BE49-F238E27FC236}">
              <a16:creationId xmlns:a16="http://schemas.microsoft.com/office/drawing/2014/main" id="{A22086F4-5FBC-4AB6-B1CD-D6B6439D17D0}"/>
            </a:ext>
            <a:ext uri="{147F2762-F138-4A5C-976F-8EAC2B608ADB}">
              <a16:predDERef xmlns:a16="http://schemas.microsoft.com/office/drawing/2014/main" pred="{06FBF08D-8973-44B2-B732-81390FC188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1601450" y="2333625"/>
          <a:ext cx="904875" cy="904875"/>
        </a:xfrm>
        <a:prstGeom prst="rect">
          <a:avLst/>
        </a:prstGeom>
      </xdr:spPr>
    </xdr:pic>
    <xdr:clientData/>
  </xdr:twoCellAnchor>
  <xdr:twoCellAnchor editAs="oneCell">
    <xdr:from>
      <xdr:col>16</xdr:col>
      <xdr:colOff>371475</xdr:colOff>
      <xdr:row>23</xdr:row>
      <xdr:rowOff>0</xdr:rowOff>
    </xdr:from>
    <xdr:to>
      <xdr:col>17</xdr:col>
      <xdr:colOff>219075</xdr:colOff>
      <xdr:row>23</xdr:row>
      <xdr:rowOff>0</xdr:rowOff>
    </xdr:to>
    <xdr:pic>
      <xdr:nvPicPr>
        <xdr:cNvPr id="176" name="Picture 175">
          <a:extLst>
            <a:ext uri="{FF2B5EF4-FFF2-40B4-BE49-F238E27FC236}">
              <a16:creationId xmlns:a16="http://schemas.microsoft.com/office/drawing/2014/main" id="{D8CAFE3D-2C59-476E-9EA1-69607AF37E5B}"/>
            </a:ext>
            <a:ext uri="{147F2762-F138-4A5C-976F-8EAC2B608ADB}">
              <a16:predDERef xmlns:a16="http://schemas.microsoft.com/office/drawing/2014/main" pred="{BD64818B-2B8A-4E8C-8698-DEE61A2954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3306425" y="1371600"/>
          <a:ext cx="923925" cy="923925"/>
        </a:xfrm>
        <a:prstGeom prst="rect">
          <a:avLst/>
        </a:prstGeom>
      </xdr:spPr>
    </xdr:pic>
    <xdr:clientData/>
  </xdr:twoCellAnchor>
  <xdr:twoCellAnchor editAs="oneCell">
    <xdr:from>
      <xdr:col>20</xdr:col>
      <xdr:colOff>342900</xdr:colOff>
      <xdr:row>24</xdr:row>
      <xdr:rowOff>28575</xdr:rowOff>
    </xdr:from>
    <xdr:to>
      <xdr:col>21</xdr:col>
      <xdr:colOff>161925</xdr:colOff>
      <xdr:row>24</xdr:row>
      <xdr:rowOff>28575</xdr:rowOff>
    </xdr:to>
    <xdr:pic>
      <xdr:nvPicPr>
        <xdr:cNvPr id="178" name="Picture 177">
          <a:extLst>
            <a:ext uri="{FF2B5EF4-FFF2-40B4-BE49-F238E27FC236}">
              <a16:creationId xmlns:a16="http://schemas.microsoft.com/office/drawing/2014/main" id="{BCF19D86-B2E6-45B2-8F2C-C90DCCDD9E5D}"/>
            </a:ext>
            <a:ext uri="{147F2762-F138-4A5C-976F-8EAC2B608ADB}">
              <a16:predDERef xmlns:a16="http://schemas.microsoft.com/office/drawing/2014/main" pred="{29139A51-4775-4D04-864C-A483E61DF6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6583025" y="2352675"/>
          <a:ext cx="885825" cy="885825"/>
        </a:xfrm>
        <a:prstGeom prst="rect">
          <a:avLst/>
        </a:prstGeom>
      </xdr:spPr>
    </xdr:pic>
    <xdr:clientData/>
  </xdr:twoCellAnchor>
  <xdr:twoCellAnchor editAs="oneCell">
    <xdr:from>
      <xdr:col>22</xdr:col>
      <xdr:colOff>428625</xdr:colOff>
      <xdr:row>23</xdr:row>
      <xdr:rowOff>38100</xdr:rowOff>
    </xdr:from>
    <xdr:to>
      <xdr:col>23</xdr:col>
      <xdr:colOff>161925</xdr:colOff>
      <xdr:row>23</xdr:row>
      <xdr:rowOff>38100</xdr:rowOff>
    </xdr:to>
    <xdr:pic>
      <xdr:nvPicPr>
        <xdr:cNvPr id="180" name="Picture 179">
          <a:extLst>
            <a:ext uri="{FF2B5EF4-FFF2-40B4-BE49-F238E27FC236}">
              <a16:creationId xmlns:a16="http://schemas.microsoft.com/office/drawing/2014/main" id="{313E3721-9081-4F10-93CC-ED332096503F}"/>
            </a:ext>
            <a:ext uri="{147F2762-F138-4A5C-976F-8EAC2B608ADB}">
              <a16:predDERef xmlns:a16="http://schemas.microsoft.com/office/drawing/2014/main" pred="{7FBB10D5-52CD-44B3-8EF7-41F0B10B6F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8326100" y="1409700"/>
          <a:ext cx="895350" cy="895350"/>
        </a:xfrm>
        <a:prstGeom prst="rect">
          <a:avLst/>
        </a:prstGeom>
      </xdr:spPr>
    </xdr:pic>
    <xdr:clientData/>
  </xdr:twoCellAnchor>
  <xdr:twoCellAnchor editAs="oneCell">
    <xdr:from>
      <xdr:col>2</xdr:col>
      <xdr:colOff>581025</xdr:colOff>
      <xdr:row>23</xdr:row>
      <xdr:rowOff>0</xdr:rowOff>
    </xdr:from>
    <xdr:to>
      <xdr:col>3</xdr:col>
      <xdr:colOff>200025</xdr:colOff>
      <xdr:row>23</xdr:row>
      <xdr:rowOff>781050</xdr:rowOff>
    </xdr:to>
    <xdr:pic>
      <xdr:nvPicPr>
        <xdr:cNvPr id="365" name="Picture 212">
          <a:extLst>
            <a:ext uri="{FF2B5EF4-FFF2-40B4-BE49-F238E27FC236}">
              <a16:creationId xmlns:a16="http://schemas.microsoft.com/office/drawing/2014/main" id="{D89C7E13-4E3A-4A3D-A3EB-DC58BE940C19}"/>
            </a:ext>
            <a:ext uri="{147F2762-F138-4A5C-976F-8EAC2B608ADB}">
              <a16:predDERef xmlns:a16="http://schemas.microsoft.com/office/drawing/2014/main" pred="{313E3721-9081-4F10-93CC-ED33209650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762125" y="6981825"/>
          <a:ext cx="781050" cy="781050"/>
        </a:xfrm>
        <a:prstGeom prst="rect">
          <a:avLst/>
        </a:prstGeom>
      </xdr:spPr>
    </xdr:pic>
    <xdr:clientData/>
  </xdr:twoCellAnchor>
  <xdr:twoCellAnchor editAs="oneCell">
    <xdr:from>
      <xdr:col>2</xdr:col>
      <xdr:colOff>552450</xdr:colOff>
      <xdr:row>24</xdr:row>
      <xdr:rowOff>0</xdr:rowOff>
    </xdr:from>
    <xdr:to>
      <xdr:col>3</xdr:col>
      <xdr:colOff>200025</xdr:colOff>
      <xdr:row>24</xdr:row>
      <xdr:rowOff>809625</xdr:rowOff>
    </xdr:to>
    <xdr:pic>
      <xdr:nvPicPr>
        <xdr:cNvPr id="366" name="Picture 215">
          <a:extLst>
            <a:ext uri="{FF2B5EF4-FFF2-40B4-BE49-F238E27FC236}">
              <a16:creationId xmlns:a16="http://schemas.microsoft.com/office/drawing/2014/main" id="{EAD7F282-150A-44E2-86ED-06D8E3DAF22C}"/>
            </a:ext>
            <a:ext uri="{147F2762-F138-4A5C-976F-8EAC2B608ADB}">
              <a16:predDERef xmlns:a16="http://schemas.microsoft.com/office/drawing/2014/main" pred="{D89C7E13-4E3A-4A3D-A3EB-DC58BE940C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733550" y="7848600"/>
          <a:ext cx="809625" cy="809625"/>
        </a:xfrm>
        <a:prstGeom prst="rect">
          <a:avLst/>
        </a:prstGeom>
      </xdr:spPr>
    </xdr:pic>
    <xdr:clientData/>
  </xdr:twoCellAnchor>
  <xdr:twoCellAnchor editAs="oneCell">
    <xdr:from>
      <xdr:col>2</xdr:col>
      <xdr:colOff>514350</xdr:colOff>
      <xdr:row>25</xdr:row>
      <xdr:rowOff>19050</xdr:rowOff>
    </xdr:from>
    <xdr:to>
      <xdr:col>3</xdr:col>
      <xdr:colOff>238125</xdr:colOff>
      <xdr:row>25</xdr:row>
      <xdr:rowOff>904875</xdr:rowOff>
    </xdr:to>
    <xdr:pic>
      <xdr:nvPicPr>
        <xdr:cNvPr id="372" name="Picture 218">
          <a:extLst>
            <a:ext uri="{FF2B5EF4-FFF2-40B4-BE49-F238E27FC236}">
              <a16:creationId xmlns:a16="http://schemas.microsoft.com/office/drawing/2014/main" id="{28C12CCD-0536-4F7F-BFE8-5AEF9985F537}"/>
            </a:ext>
            <a:ext uri="{147F2762-F138-4A5C-976F-8EAC2B608ADB}">
              <a16:predDERef xmlns:a16="http://schemas.microsoft.com/office/drawing/2014/main" pred="{EAD7F282-150A-44E2-86ED-06D8E3DAF2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695450" y="8734425"/>
          <a:ext cx="885825" cy="885825"/>
        </a:xfrm>
        <a:prstGeom prst="rect">
          <a:avLst/>
        </a:prstGeom>
      </xdr:spPr>
    </xdr:pic>
    <xdr:clientData/>
  </xdr:twoCellAnchor>
  <xdr:twoCellAnchor editAs="oneCell">
    <xdr:from>
      <xdr:col>6</xdr:col>
      <xdr:colOff>466725</xdr:colOff>
      <xdr:row>23</xdr:row>
      <xdr:rowOff>0</xdr:rowOff>
    </xdr:from>
    <xdr:to>
      <xdr:col>7</xdr:col>
      <xdr:colOff>161925</xdr:colOff>
      <xdr:row>23</xdr:row>
      <xdr:rowOff>790575</xdr:rowOff>
    </xdr:to>
    <xdr:pic>
      <xdr:nvPicPr>
        <xdr:cNvPr id="350" name="Picture 246">
          <a:extLst>
            <a:ext uri="{FF2B5EF4-FFF2-40B4-BE49-F238E27FC236}">
              <a16:creationId xmlns:a16="http://schemas.microsoft.com/office/drawing/2014/main" id="{CC9E6D4F-4BDD-4174-939E-4CFCCCD1E4AC}"/>
            </a:ext>
            <a:ext uri="{147F2762-F138-4A5C-976F-8EAC2B608ADB}">
              <a16:predDERef xmlns:a16="http://schemas.microsoft.com/office/drawing/2014/main" pred="{FDFD3FA7-EE0F-4A42-9157-3C028361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5105400" y="6981825"/>
          <a:ext cx="790575" cy="790575"/>
        </a:xfrm>
        <a:prstGeom prst="rect">
          <a:avLst/>
        </a:prstGeom>
      </xdr:spPr>
    </xdr:pic>
    <xdr:clientData/>
  </xdr:twoCellAnchor>
  <xdr:twoCellAnchor editAs="oneCell">
    <xdr:from>
      <xdr:col>6</xdr:col>
      <xdr:colOff>466725</xdr:colOff>
      <xdr:row>24</xdr:row>
      <xdr:rowOff>0</xdr:rowOff>
    </xdr:from>
    <xdr:to>
      <xdr:col>7</xdr:col>
      <xdr:colOff>200025</xdr:colOff>
      <xdr:row>24</xdr:row>
      <xdr:rowOff>828675</xdr:rowOff>
    </xdr:to>
    <xdr:pic>
      <xdr:nvPicPr>
        <xdr:cNvPr id="378" name="Picture 251">
          <a:extLst>
            <a:ext uri="{FF2B5EF4-FFF2-40B4-BE49-F238E27FC236}">
              <a16:creationId xmlns:a16="http://schemas.microsoft.com/office/drawing/2014/main" id="{6EFE740C-CBBC-4CDD-9FA8-13EB7E524274}"/>
            </a:ext>
            <a:ext uri="{147F2762-F138-4A5C-976F-8EAC2B608ADB}">
              <a16:predDERef xmlns:a16="http://schemas.microsoft.com/office/drawing/2014/main" pred="{CC9E6D4F-4BDD-4174-939E-4CFCCCD1E4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5105400" y="7848600"/>
          <a:ext cx="828675" cy="828675"/>
        </a:xfrm>
        <a:prstGeom prst="rect">
          <a:avLst/>
        </a:prstGeom>
      </xdr:spPr>
    </xdr:pic>
    <xdr:clientData/>
  </xdr:twoCellAnchor>
  <xdr:twoCellAnchor editAs="oneCell">
    <xdr:from>
      <xdr:col>10</xdr:col>
      <xdr:colOff>457200</xdr:colOff>
      <xdr:row>6</xdr:row>
      <xdr:rowOff>50800</xdr:rowOff>
    </xdr:from>
    <xdr:to>
      <xdr:col>11</xdr:col>
      <xdr:colOff>304800</xdr:colOff>
      <xdr:row>6</xdr:row>
      <xdr:rowOff>927100</xdr:rowOff>
    </xdr:to>
    <xdr:pic>
      <xdr:nvPicPr>
        <xdr:cNvPr id="41" name="Picture 4">
          <a:extLst>
            <a:ext uri="{FF2B5EF4-FFF2-40B4-BE49-F238E27FC236}">
              <a16:creationId xmlns:a16="http://schemas.microsoft.com/office/drawing/2014/main" id="{6F28DC3A-A6B7-E94E-A63B-35BC72CC9D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01200" y="1435100"/>
          <a:ext cx="876300" cy="876300"/>
        </a:xfrm>
        <a:prstGeom prst="rect">
          <a:avLst/>
        </a:prstGeom>
      </xdr:spPr>
    </xdr:pic>
    <xdr:clientData/>
  </xdr:twoCellAnchor>
  <xdr:twoCellAnchor editAs="oneCell">
    <xdr:from>
      <xdr:col>10</xdr:col>
      <xdr:colOff>457200</xdr:colOff>
      <xdr:row>7</xdr:row>
      <xdr:rowOff>76200</xdr:rowOff>
    </xdr:from>
    <xdr:to>
      <xdr:col>11</xdr:col>
      <xdr:colOff>304800</xdr:colOff>
      <xdr:row>8</xdr:row>
      <xdr:rowOff>0</xdr:rowOff>
    </xdr:to>
    <xdr:pic>
      <xdr:nvPicPr>
        <xdr:cNvPr id="42" name="Picture 71">
          <a:extLst>
            <a:ext uri="{FF2B5EF4-FFF2-40B4-BE49-F238E27FC236}">
              <a16:creationId xmlns:a16="http://schemas.microsoft.com/office/drawing/2014/main" id="{150F8085-807E-5D40-8D00-6ACE1341BD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01200" y="2413000"/>
          <a:ext cx="876300" cy="876300"/>
        </a:xfrm>
        <a:prstGeom prst="rect">
          <a:avLst/>
        </a:prstGeom>
      </xdr:spPr>
    </xdr:pic>
    <xdr:clientData/>
  </xdr:twoCellAnchor>
  <xdr:twoCellAnchor editAs="oneCell">
    <xdr:from>
      <xdr:col>10</xdr:col>
      <xdr:colOff>457200</xdr:colOff>
      <xdr:row>8</xdr:row>
      <xdr:rowOff>104775</xdr:rowOff>
    </xdr:from>
    <xdr:to>
      <xdr:col>11</xdr:col>
      <xdr:colOff>238125</xdr:colOff>
      <xdr:row>8</xdr:row>
      <xdr:rowOff>914400</xdr:rowOff>
    </xdr:to>
    <xdr:pic>
      <xdr:nvPicPr>
        <xdr:cNvPr id="110" name="Picture 73">
          <a:extLst>
            <a:ext uri="{FF2B5EF4-FFF2-40B4-BE49-F238E27FC236}">
              <a16:creationId xmlns:a16="http://schemas.microsoft.com/office/drawing/2014/main" id="{4EBF018E-47A2-174E-9D5D-C7FABB202D18}"/>
            </a:ext>
            <a:ext uri="{147F2762-F138-4A5C-976F-8EAC2B608ADB}">
              <a16:predDERef xmlns:a16="http://schemas.microsoft.com/office/drawing/2014/main" pred="{150F8085-807E-5D40-8D00-6ACE1341BD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39150" y="3381375"/>
          <a:ext cx="809625" cy="809625"/>
        </a:xfrm>
        <a:prstGeom prst="rect">
          <a:avLst/>
        </a:prstGeom>
      </xdr:spPr>
    </xdr:pic>
    <xdr:clientData/>
  </xdr:twoCellAnchor>
  <xdr:twoCellAnchor editAs="oneCell">
    <xdr:from>
      <xdr:col>14</xdr:col>
      <xdr:colOff>558800</xdr:colOff>
      <xdr:row>6</xdr:row>
      <xdr:rowOff>38100</xdr:rowOff>
    </xdr:from>
    <xdr:to>
      <xdr:col>15</xdr:col>
      <xdr:colOff>314325</xdr:colOff>
      <xdr:row>6</xdr:row>
      <xdr:rowOff>889000</xdr:rowOff>
    </xdr:to>
    <xdr:pic>
      <xdr:nvPicPr>
        <xdr:cNvPr id="44" name="Picture 6">
          <a:extLst>
            <a:ext uri="{FF2B5EF4-FFF2-40B4-BE49-F238E27FC236}">
              <a16:creationId xmlns:a16="http://schemas.microsoft.com/office/drawing/2014/main" id="{E7D6D3A9-99B1-C847-8674-E51284050E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13423900" y="1422400"/>
          <a:ext cx="850900" cy="850900"/>
        </a:xfrm>
        <a:prstGeom prst="rect">
          <a:avLst/>
        </a:prstGeom>
      </xdr:spPr>
    </xdr:pic>
    <xdr:clientData/>
  </xdr:twoCellAnchor>
  <xdr:twoCellAnchor editAs="oneCell">
    <xdr:from>
      <xdr:col>14</xdr:col>
      <xdr:colOff>546100</xdr:colOff>
      <xdr:row>7</xdr:row>
      <xdr:rowOff>12700</xdr:rowOff>
    </xdr:from>
    <xdr:to>
      <xdr:col>15</xdr:col>
      <xdr:colOff>301625</xdr:colOff>
      <xdr:row>7</xdr:row>
      <xdr:rowOff>863600</xdr:rowOff>
    </xdr:to>
    <xdr:pic>
      <xdr:nvPicPr>
        <xdr:cNvPr id="45" name="Picture 76">
          <a:extLst>
            <a:ext uri="{FF2B5EF4-FFF2-40B4-BE49-F238E27FC236}">
              <a16:creationId xmlns:a16="http://schemas.microsoft.com/office/drawing/2014/main" id="{EBDF4517-490E-FB40-9A8F-9446A9CE28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13411200" y="2349500"/>
          <a:ext cx="850900" cy="850900"/>
        </a:xfrm>
        <a:prstGeom prst="rect">
          <a:avLst/>
        </a:prstGeom>
      </xdr:spPr>
    </xdr:pic>
    <xdr:clientData/>
  </xdr:twoCellAnchor>
  <xdr:twoCellAnchor editAs="oneCell">
    <xdr:from>
      <xdr:col>14</xdr:col>
      <xdr:colOff>558800</xdr:colOff>
      <xdr:row>8</xdr:row>
      <xdr:rowOff>25400</xdr:rowOff>
    </xdr:from>
    <xdr:to>
      <xdr:col>15</xdr:col>
      <xdr:colOff>314325</xdr:colOff>
      <xdr:row>8</xdr:row>
      <xdr:rowOff>876300</xdr:rowOff>
    </xdr:to>
    <xdr:pic>
      <xdr:nvPicPr>
        <xdr:cNvPr id="46" name="Picture 77">
          <a:extLst>
            <a:ext uri="{FF2B5EF4-FFF2-40B4-BE49-F238E27FC236}">
              <a16:creationId xmlns:a16="http://schemas.microsoft.com/office/drawing/2014/main" id="{CCEF2003-28E6-E341-8ADF-4E283A527A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13423900" y="3314700"/>
          <a:ext cx="850900" cy="850900"/>
        </a:xfrm>
        <a:prstGeom prst="rect">
          <a:avLst/>
        </a:prstGeom>
      </xdr:spPr>
    </xdr:pic>
    <xdr:clientData/>
  </xdr:twoCellAnchor>
  <xdr:oneCellAnchor>
    <xdr:from>
      <xdr:col>16</xdr:col>
      <xdr:colOff>381000</xdr:colOff>
      <xdr:row>7</xdr:row>
      <xdr:rowOff>9525</xdr:rowOff>
    </xdr:from>
    <xdr:ext cx="1066800" cy="904875"/>
    <xdr:pic>
      <xdr:nvPicPr>
        <xdr:cNvPr id="2" name="Picture 112">
          <a:extLst>
            <a:ext uri="{FF2B5EF4-FFF2-40B4-BE49-F238E27FC236}">
              <a16:creationId xmlns:a16="http://schemas.microsoft.com/office/drawing/2014/main" id="{D9618D7C-9FD0-B84B-A4B2-784A31F0A359}"/>
            </a:ext>
            <a:ext uri="{147F2762-F138-4A5C-976F-8EAC2B608ADB}">
              <a16:predDERef xmlns:a16="http://schemas.microsoft.com/office/drawing/2014/main" pred="{CCEF2003-28E6-E341-8ADF-4E283A527A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5725775" y="2333625"/>
          <a:ext cx="1066800" cy="904875"/>
        </a:xfrm>
        <a:prstGeom prst="rect">
          <a:avLst/>
        </a:prstGeom>
      </xdr:spPr>
    </xdr:pic>
    <xdr:clientData/>
  </xdr:oneCellAnchor>
  <xdr:oneCellAnchor>
    <xdr:from>
      <xdr:col>16</xdr:col>
      <xdr:colOff>381000</xdr:colOff>
      <xdr:row>6</xdr:row>
      <xdr:rowOff>9525</xdr:rowOff>
    </xdr:from>
    <xdr:ext cx="1066800" cy="904875"/>
    <xdr:pic>
      <xdr:nvPicPr>
        <xdr:cNvPr id="81" name="Picture 115">
          <a:extLst>
            <a:ext uri="{FF2B5EF4-FFF2-40B4-BE49-F238E27FC236}">
              <a16:creationId xmlns:a16="http://schemas.microsoft.com/office/drawing/2014/main" id="{C44CB1F9-4E96-B649-A2FA-4B5F7FF141F6}"/>
            </a:ext>
            <a:ext uri="{147F2762-F138-4A5C-976F-8EAC2B608ADB}">
              <a16:predDERef xmlns:a16="http://schemas.microsoft.com/office/drawing/2014/main" pred="{B3A4C42E-FDD2-4C8D-B773-ECC55103B8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8986500" y="1393825"/>
          <a:ext cx="1066800" cy="904875"/>
        </a:xfrm>
        <a:prstGeom prst="rect">
          <a:avLst/>
        </a:prstGeom>
      </xdr:spPr>
    </xdr:pic>
    <xdr:clientData/>
  </xdr:oneCellAnchor>
  <xdr:oneCellAnchor>
    <xdr:from>
      <xdr:col>20</xdr:col>
      <xdr:colOff>371475</xdr:colOff>
      <xdr:row>6</xdr:row>
      <xdr:rowOff>0</xdr:rowOff>
    </xdr:from>
    <xdr:ext cx="1079500" cy="923925"/>
    <xdr:pic>
      <xdr:nvPicPr>
        <xdr:cNvPr id="82" name="Picture 81">
          <a:extLst>
            <a:ext uri="{FF2B5EF4-FFF2-40B4-BE49-F238E27FC236}">
              <a16:creationId xmlns:a16="http://schemas.microsoft.com/office/drawing/2014/main" id="{06497909-A4D4-6B4B-8DAA-F975E96687C0}"/>
            </a:ext>
            <a:ext uri="{147F2762-F138-4A5C-976F-8EAC2B608ADB}">
              <a16:predDERef xmlns:a16="http://schemas.microsoft.com/office/drawing/2014/main" pred="{0E8569F2-B8B0-4940-86A4-163307C740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3002875" y="1384300"/>
          <a:ext cx="1079500" cy="923925"/>
        </a:xfrm>
        <a:prstGeom prst="rect">
          <a:avLst/>
        </a:prstGeom>
      </xdr:spPr>
    </xdr:pic>
    <xdr:clientData/>
  </xdr:oneCellAnchor>
  <xdr:oneCellAnchor>
    <xdr:from>
      <xdr:col>20</xdr:col>
      <xdr:colOff>400050</xdr:colOff>
      <xdr:row>7</xdr:row>
      <xdr:rowOff>0</xdr:rowOff>
    </xdr:from>
    <xdr:ext cx="1079500" cy="923925"/>
    <xdr:pic>
      <xdr:nvPicPr>
        <xdr:cNvPr id="83" name="Picture 82">
          <a:extLst>
            <a:ext uri="{FF2B5EF4-FFF2-40B4-BE49-F238E27FC236}">
              <a16:creationId xmlns:a16="http://schemas.microsoft.com/office/drawing/2014/main" id="{F16E4CFC-4C3C-1147-80E8-E25152105D0F}"/>
            </a:ext>
            <a:ext uri="{147F2762-F138-4A5C-976F-8EAC2B608ADB}">
              <a16:predDERef xmlns:a16="http://schemas.microsoft.com/office/drawing/2014/main" pred="{AA61F417-DBCC-4DCC-870D-EE9842E9BD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3031450" y="2336800"/>
          <a:ext cx="1079500" cy="923925"/>
        </a:xfrm>
        <a:prstGeom prst="rect">
          <a:avLst/>
        </a:prstGeom>
      </xdr:spPr>
    </xdr:pic>
    <xdr:clientData/>
  </xdr:oneCellAnchor>
  <xdr:oneCellAnchor>
    <xdr:from>
      <xdr:col>22</xdr:col>
      <xdr:colOff>342900</xdr:colOff>
      <xdr:row>7</xdr:row>
      <xdr:rowOff>28575</xdr:rowOff>
    </xdr:from>
    <xdr:ext cx="1038225" cy="885825"/>
    <xdr:pic>
      <xdr:nvPicPr>
        <xdr:cNvPr id="84" name="Picture 83">
          <a:extLst>
            <a:ext uri="{FF2B5EF4-FFF2-40B4-BE49-F238E27FC236}">
              <a16:creationId xmlns:a16="http://schemas.microsoft.com/office/drawing/2014/main" id="{B9287F29-DF4B-5D42-B867-B9C05EAEA09A}"/>
            </a:ext>
            <a:ext uri="{147F2762-F138-4A5C-976F-8EAC2B608ADB}">
              <a16:predDERef xmlns:a16="http://schemas.microsoft.com/office/drawing/2014/main" pred="{76DA7144-4039-4651-B31C-E5994A8B68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24752300" y="2365375"/>
          <a:ext cx="1038225" cy="885825"/>
        </a:xfrm>
        <a:prstGeom prst="rect">
          <a:avLst/>
        </a:prstGeom>
      </xdr:spPr>
    </xdr:pic>
    <xdr:clientData/>
  </xdr:oneCellAnchor>
  <xdr:oneCellAnchor>
    <xdr:from>
      <xdr:col>22</xdr:col>
      <xdr:colOff>381000</xdr:colOff>
      <xdr:row>6</xdr:row>
      <xdr:rowOff>47625</xdr:rowOff>
    </xdr:from>
    <xdr:ext cx="1038225" cy="885825"/>
    <xdr:pic>
      <xdr:nvPicPr>
        <xdr:cNvPr id="85" name="Picture 84">
          <a:extLst>
            <a:ext uri="{FF2B5EF4-FFF2-40B4-BE49-F238E27FC236}">
              <a16:creationId xmlns:a16="http://schemas.microsoft.com/office/drawing/2014/main" id="{5D42816F-6E0E-6B4E-ABF8-38CF4CB5C53E}"/>
            </a:ext>
            <a:ext uri="{147F2762-F138-4A5C-976F-8EAC2B608ADB}">
              <a16:predDERef xmlns:a16="http://schemas.microsoft.com/office/drawing/2014/main" pred="{E301FFD4-87DF-400E-BAA1-32373B0DF0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24790400" y="1431925"/>
          <a:ext cx="1038225" cy="885825"/>
        </a:xfrm>
        <a:prstGeom prst="rect">
          <a:avLst/>
        </a:prstGeom>
      </xdr:spPr>
    </xdr:pic>
    <xdr:clientData/>
  </xdr:oneCellAnchor>
  <xdr:oneCellAnchor>
    <xdr:from>
      <xdr:col>24</xdr:col>
      <xdr:colOff>428625</xdr:colOff>
      <xdr:row>6</xdr:row>
      <xdr:rowOff>38100</xdr:rowOff>
    </xdr:from>
    <xdr:ext cx="1066800" cy="895350"/>
    <xdr:pic>
      <xdr:nvPicPr>
        <xdr:cNvPr id="86" name="Picture 85">
          <a:extLst>
            <a:ext uri="{FF2B5EF4-FFF2-40B4-BE49-F238E27FC236}">
              <a16:creationId xmlns:a16="http://schemas.microsoft.com/office/drawing/2014/main" id="{78654199-18C3-FE46-825A-316BE03441E8}"/>
            </a:ext>
            <a:ext uri="{147F2762-F138-4A5C-976F-8EAC2B608ADB}">
              <a16:predDERef xmlns:a16="http://schemas.microsoft.com/office/drawing/2014/main" pred="{998F4D35-57E8-4322-9CE9-D719A3C141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26692225" y="1422400"/>
          <a:ext cx="1066800" cy="895350"/>
        </a:xfrm>
        <a:prstGeom prst="rect">
          <a:avLst/>
        </a:prstGeom>
      </xdr:spPr>
    </xdr:pic>
    <xdr:clientData/>
  </xdr:oneCellAnchor>
  <xdr:twoCellAnchor editAs="oneCell">
    <xdr:from>
      <xdr:col>4</xdr:col>
      <xdr:colOff>320675</xdr:colOff>
      <xdr:row>42</xdr:row>
      <xdr:rowOff>44450</xdr:rowOff>
    </xdr:from>
    <xdr:to>
      <xdr:col>5</xdr:col>
      <xdr:colOff>371475</xdr:colOff>
      <xdr:row>42</xdr:row>
      <xdr:rowOff>958850</xdr:rowOff>
    </xdr:to>
    <xdr:pic>
      <xdr:nvPicPr>
        <xdr:cNvPr id="89" name="Picture 92">
          <a:extLst>
            <a:ext uri="{FF2B5EF4-FFF2-40B4-BE49-F238E27FC236}">
              <a16:creationId xmlns:a16="http://schemas.microsoft.com/office/drawing/2014/main" id="{59D0E482-041F-5B4B-86B2-4392E917AA9B}"/>
            </a:ext>
            <a:ext uri="{147F2762-F138-4A5C-976F-8EAC2B608ADB}">
              <a16:predDERef xmlns:a16="http://schemas.microsoft.com/office/drawing/2014/main" pred="{971A4505-908C-4BF0-8CE4-687EC12120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698875" y="14535150"/>
          <a:ext cx="1060450" cy="914400"/>
        </a:xfrm>
        <a:prstGeom prst="rect">
          <a:avLst/>
        </a:prstGeom>
      </xdr:spPr>
    </xdr:pic>
    <xdr:clientData/>
  </xdr:twoCellAnchor>
  <xdr:twoCellAnchor editAs="oneCell">
    <xdr:from>
      <xdr:col>6</xdr:col>
      <xdr:colOff>533400</xdr:colOff>
      <xdr:row>58</xdr:row>
      <xdr:rowOff>101600</xdr:rowOff>
    </xdr:from>
    <xdr:to>
      <xdr:col>7</xdr:col>
      <xdr:colOff>314325</xdr:colOff>
      <xdr:row>58</xdr:row>
      <xdr:rowOff>977900</xdr:rowOff>
    </xdr:to>
    <xdr:pic>
      <xdr:nvPicPr>
        <xdr:cNvPr id="105" name="Picture 19">
          <a:extLst>
            <a:ext uri="{FF2B5EF4-FFF2-40B4-BE49-F238E27FC236}">
              <a16:creationId xmlns:a16="http://schemas.microsoft.com/office/drawing/2014/main" id="{641A4E02-4222-E64D-84E5-E3D2590812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42000" y="18592800"/>
          <a:ext cx="876300" cy="876300"/>
        </a:xfrm>
        <a:prstGeom prst="rect">
          <a:avLst/>
        </a:prstGeom>
      </xdr:spPr>
    </xdr:pic>
    <xdr:clientData/>
  </xdr:twoCellAnchor>
  <xdr:twoCellAnchor editAs="oneCell">
    <xdr:from>
      <xdr:col>10</xdr:col>
      <xdr:colOff>371475</xdr:colOff>
      <xdr:row>41</xdr:row>
      <xdr:rowOff>0</xdr:rowOff>
    </xdr:from>
    <xdr:to>
      <xdr:col>11</xdr:col>
      <xdr:colOff>304800</xdr:colOff>
      <xdr:row>41</xdr:row>
      <xdr:rowOff>962025</xdr:rowOff>
    </xdr:to>
    <xdr:pic>
      <xdr:nvPicPr>
        <xdr:cNvPr id="121" name="Picture 326">
          <a:extLst>
            <a:ext uri="{FF2B5EF4-FFF2-40B4-BE49-F238E27FC236}">
              <a16:creationId xmlns:a16="http://schemas.microsoft.com/office/drawing/2014/main" id="{2B674263-02AA-4E8F-A0DF-25EF9407B1D1}"/>
            </a:ext>
            <a:ext uri="{147F2762-F138-4A5C-976F-8EAC2B608ADB}">
              <a16:predDERef xmlns:a16="http://schemas.microsoft.com/office/drawing/2014/main" pred="{641A4E02-4222-E64D-84E5-E3D2590812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886825" y="13439775"/>
          <a:ext cx="962025" cy="962025"/>
        </a:xfrm>
        <a:prstGeom prst="rect">
          <a:avLst/>
        </a:prstGeom>
      </xdr:spPr>
    </xdr:pic>
    <xdr:clientData/>
  </xdr:twoCellAnchor>
  <xdr:twoCellAnchor editAs="oneCell">
    <xdr:from>
      <xdr:col>18</xdr:col>
      <xdr:colOff>704850</xdr:colOff>
      <xdr:row>6</xdr:row>
      <xdr:rowOff>190500</xdr:rowOff>
    </xdr:from>
    <xdr:to>
      <xdr:col>19</xdr:col>
      <xdr:colOff>219075</xdr:colOff>
      <xdr:row>6</xdr:row>
      <xdr:rowOff>895350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9DA16805-E614-41F8-8D32-8B061E5F60D9}"/>
            </a:ext>
            <a:ext uri="{147F2762-F138-4A5C-976F-8EAC2B608ADB}">
              <a16:predDERef xmlns:a16="http://schemas.microsoft.com/office/drawing/2014/main" pred="{2B674263-02AA-4E8F-A0DF-25EF9407B1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6506825" y="1562100"/>
          <a:ext cx="600075" cy="704850"/>
        </a:xfrm>
        <a:prstGeom prst="rect">
          <a:avLst/>
        </a:prstGeom>
      </xdr:spPr>
    </xdr:pic>
    <xdr:clientData/>
  </xdr:twoCellAnchor>
  <xdr:twoCellAnchor editAs="oneCell">
    <xdr:from>
      <xdr:col>18</xdr:col>
      <xdr:colOff>704850</xdr:colOff>
      <xdr:row>7</xdr:row>
      <xdr:rowOff>123825</xdr:rowOff>
    </xdr:from>
    <xdr:to>
      <xdr:col>19</xdr:col>
      <xdr:colOff>219075</xdr:colOff>
      <xdr:row>7</xdr:row>
      <xdr:rowOff>828675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8322EB37-6356-4726-A880-606FF4F84F74}"/>
            </a:ext>
            <a:ext uri="{147F2762-F138-4A5C-976F-8EAC2B608ADB}">
              <a16:predDERef xmlns:a16="http://schemas.microsoft.com/office/drawing/2014/main" pred="{9DA16805-E614-41F8-8D32-8B061E5F60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6506825" y="2447925"/>
          <a:ext cx="600075" cy="704850"/>
        </a:xfrm>
        <a:prstGeom prst="rect">
          <a:avLst/>
        </a:prstGeom>
      </xdr:spPr>
    </xdr:pic>
    <xdr:clientData/>
  </xdr:twoCellAnchor>
  <xdr:twoCellAnchor editAs="oneCell">
    <xdr:from>
      <xdr:col>4</xdr:col>
      <xdr:colOff>619125</xdr:colOff>
      <xdr:row>23</xdr:row>
      <xdr:rowOff>47625</xdr:rowOff>
    </xdr:from>
    <xdr:to>
      <xdr:col>4</xdr:col>
      <xdr:colOff>962025</xdr:colOff>
      <xdr:row>23</xdr:row>
      <xdr:rowOff>790575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B484732B-0FBA-49DD-AC12-00C7B0093775}"/>
            </a:ext>
            <a:ext uri="{147F2762-F138-4A5C-976F-8EAC2B608ADB}">
              <a16:predDERef xmlns:a16="http://schemas.microsoft.com/office/drawing/2014/main" pred="{8322EB37-6356-4726-A880-606FF4F84F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3724275" y="7029450"/>
          <a:ext cx="342900" cy="742950"/>
        </a:xfrm>
        <a:prstGeom prst="rect">
          <a:avLst/>
        </a:prstGeom>
      </xdr:spPr>
    </xdr:pic>
    <xdr:clientData/>
  </xdr:twoCellAnchor>
  <xdr:twoCellAnchor editAs="oneCell">
    <xdr:from>
      <xdr:col>4</xdr:col>
      <xdr:colOff>600075</xdr:colOff>
      <xdr:row>24</xdr:row>
      <xdr:rowOff>47625</xdr:rowOff>
    </xdr:from>
    <xdr:to>
      <xdr:col>4</xdr:col>
      <xdr:colOff>942975</xdr:colOff>
      <xdr:row>24</xdr:row>
      <xdr:rowOff>790575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9090DFEA-311C-4349-8E4F-CD40846C0DA6}"/>
            </a:ext>
            <a:ext uri="{147F2762-F138-4A5C-976F-8EAC2B608ADB}">
              <a16:predDERef xmlns:a16="http://schemas.microsoft.com/office/drawing/2014/main" pred="{B484732B-0FBA-49DD-AC12-00C7B00937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3705225" y="7896225"/>
          <a:ext cx="342900" cy="742950"/>
        </a:xfrm>
        <a:prstGeom prst="rect">
          <a:avLst/>
        </a:prstGeom>
      </xdr:spPr>
    </xdr:pic>
    <xdr:clientData/>
  </xdr:twoCellAnchor>
  <xdr:twoCellAnchor editAs="oneCell">
    <xdr:from>
      <xdr:col>4</xdr:col>
      <xdr:colOff>571500</xdr:colOff>
      <xdr:row>25</xdr:row>
      <xdr:rowOff>47625</xdr:rowOff>
    </xdr:from>
    <xdr:to>
      <xdr:col>4</xdr:col>
      <xdr:colOff>914400</xdr:colOff>
      <xdr:row>25</xdr:row>
      <xdr:rowOff>790575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BDC88F01-249A-434A-A7A2-AEC5D1DA2290}"/>
            </a:ext>
            <a:ext uri="{147F2762-F138-4A5C-976F-8EAC2B608ADB}">
              <a16:predDERef xmlns:a16="http://schemas.microsoft.com/office/drawing/2014/main" pred="{9090DFEA-311C-4349-8E4F-CD40846C0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3676650" y="8763000"/>
          <a:ext cx="342900" cy="742950"/>
        </a:xfrm>
        <a:prstGeom prst="rect">
          <a:avLst/>
        </a:prstGeom>
      </xdr:spPr>
    </xdr:pic>
    <xdr:clientData/>
  </xdr:twoCellAnchor>
  <xdr:twoCellAnchor editAs="oneCell">
    <xdr:from>
      <xdr:col>8</xdr:col>
      <xdr:colOff>742950</xdr:colOff>
      <xdr:row>23</xdr:row>
      <xdr:rowOff>57150</xdr:rowOff>
    </xdr:from>
    <xdr:to>
      <xdr:col>9</xdr:col>
      <xdr:colOff>38100</xdr:colOff>
      <xdr:row>23</xdr:row>
      <xdr:rowOff>828675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760BC7ED-983D-4176-922D-4AC132605ADB}"/>
            </a:ext>
            <a:ext uri="{147F2762-F138-4A5C-976F-8EAC2B608ADB}">
              <a16:predDERef xmlns:a16="http://schemas.microsoft.com/office/drawing/2014/main" pred="{BDC88F01-249A-434A-A7A2-AEC5D1DA22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7439025" y="7038975"/>
          <a:ext cx="323850" cy="771525"/>
        </a:xfrm>
        <a:prstGeom prst="rect">
          <a:avLst/>
        </a:prstGeom>
      </xdr:spPr>
    </xdr:pic>
    <xdr:clientData/>
  </xdr:twoCellAnchor>
  <xdr:twoCellAnchor editAs="oneCell">
    <xdr:from>
      <xdr:col>8</xdr:col>
      <xdr:colOff>752475</xdr:colOff>
      <xdr:row>24</xdr:row>
      <xdr:rowOff>47625</xdr:rowOff>
    </xdr:from>
    <xdr:to>
      <xdr:col>9</xdr:col>
      <xdr:colOff>47625</xdr:colOff>
      <xdr:row>24</xdr:row>
      <xdr:rowOff>819150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50CD185F-F3C1-4065-9780-F25F1DD3DF5E}"/>
            </a:ext>
            <a:ext uri="{147F2762-F138-4A5C-976F-8EAC2B608ADB}">
              <a16:predDERef xmlns:a16="http://schemas.microsoft.com/office/drawing/2014/main" pred="{760BC7ED-983D-4176-922D-4AC132605A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7448550" y="7896225"/>
          <a:ext cx="323850" cy="771525"/>
        </a:xfrm>
        <a:prstGeom prst="rect">
          <a:avLst/>
        </a:prstGeom>
      </xdr:spPr>
    </xdr:pic>
    <xdr:clientData/>
  </xdr:twoCellAnchor>
  <xdr:twoCellAnchor editAs="oneCell">
    <xdr:from>
      <xdr:col>10</xdr:col>
      <xdr:colOff>428625</xdr:colOff>
      <xdr:row>23</xdr:row>
      <xdr:rowOff>38100</xdr:rowOff>
    </xdr:from>
    <xdr:to>
      <xdr:col>11</xdr:col>
      <xdr:colOff>19050</xdr:colOff>
      <xdr:row>23</xdr:row>
      <xdr:rowOff>752475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DE8E862B-DA74-442E-9949-009EDFBF1C58}"/>
            </a:ext>
            <a:ext uri="{147F2762-F138-4A5C-976F-8EAC2B608ADB}">
              <a16:predDERef xmlns:a16="http://schemas.microsoft.com/office/drawing/2014/main" pred="{50CD185F-F3C1-4065-9780-F25F1DD3DF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8934450" y="7019925"/>
          <a:ext cx="619125" cy="714375"/>
        </a:xfrm>
        <a:prstGeom prst="rect">
          <a:avLst/>
        </a:prstGeom>
      </xdr:spPr>
    </xdr:pic>
    <xdr:clientData/>
  </xdr:twoCellAnchor>
  <xdr:twoCellAnchor editAs="oneCell">
    <xdr:from>
      <xdr:col>8</xdr:col>
      <xdr:colOff>600075</xdr:colOff>
      <xdr:row>40</xdr:row>
      <xdr:rowOff>57150</xdr:rowOff>
    </xdr:from>
    <xdr:to>
      <xdr:col>9</xdr:col>
      <xdr:colOff>219075</xdr:colOff>
      <xdr:row>40</xdr:row>
      <xdr:rowOff>971550</xdr:rowOff>
    </xdr:to>
    <xdr:pic>
      <xdr:nvPicPr>
        <xdr:cNvPr id="54" name="Picture 53">
          <a:extLst>
            <a:ext uri="{FF2B5EF4-FFF2-40B4-BE49-F238E27FC236}">
              <a16:creationId xmlns:a16="http://schemas.microsoft.com/office/drawing/2014/main" id="{77742321-C3CD-4D2B-913C-CFBE626A81BB}"/>
            </a:ext>
            <a:ext uri="{147F2762-F138-4A5C-976F-8EAC2B608ADB}">
              <a16:predDERef xmlns:a16="http://schemas.microsoft.com/office/drawing/2014/main" pred="{DE8E862B-DA74-442E-9949-009EDFBF1C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7296150" y="12477750"/>
          <a:ext cx="647700" cy="914400"/>
        </a:xfrm>
        <a:prstGeom prst="rect">
          <a:avLst/>
        </a:prstGeom>
      </xdr:spPr>
    </xdr:pic>
    <xdr:clientData/>
  </xdr:twoCellAnchor>
  <xdr:twoCellAnchor editAs="oneCell">
    <xdr:from>
      <xdr:col>12</xdr:col>
      <xdr:colOff>628650</xdr:colOff>
      <xdr:row>40</xdr:row>
      <xdr:rowOff>57150</xdr:rowOff>
    </xdr:from>
    <xdr:to>
      <xdr:col>13</xdr:col>
      <xdr:colOff>209550</xdr:colOff>
      <xdr:row>40</xdr:row>
      <xdr:rowOff>990600</xdr:rowOff>
    </xdr:to>
    <xdr:pic>
      <xdr:nvPicPr>
        <xdr:cNvPr id="64" name="Picture 63">
          <a:extLst>
            <a:ext uri="{FF2B5EF4-FFF2-40B4-BE49-F238E27FC236}">
              <a16:creationId xmlns:a16="http://schemas.microsoft.com/office/drawing/2014/main" id="{1E97798B-5D4E-48ED-8F83-420923A692C1}"/>
            </a:ext>
            <a:ext uri="{147F2762-F138-4A5C-976F-8EAC2B608ADB}">
              <a16:predDERef xmlns:a16="http://schemas.microsoft.com/office/drawing/2014/main" pred="{77742321-C3CD-4D2B-913C-CFBE626A81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0858500" y="12477750"/>
          <a:ext cx="581025" cy="933450"/>
        </a:xfrm>
        <a:prstGeom prst="rect">
          <a:avLst/>
        </a:prstGeom>
      </xdr:spPr>
    </xdr:pic>
    <xdr:clientData/>
  </xdr:twoCellAnchor>
  <xdr:twoCellAnchor editAs="oneCell">
    <xdr:from>
      <xdr:col>2</xdr:col>
      <xdr:colOff>647700</xdr:colOff>
      <xdr:row>6</xdr:row>
      <xdr:rowOff>133350</xdr:rowOff>
    </xdr:from>
    <xdr:to>
      <xdr:col>3</xdr:col>
      <xdr:colOff>19050</xdr:colOff>
      <xdr:row>6</xdr:row>
      <xdr:rowOff>847725</xdr:rowOff>
    </xdr:to>
    <xdr:pic>
      <xdr:nvPicPr>
        <xdr:cNvPr id="78" name="Picture 77">
          <a:extLst>
            <a:ext uri="{FF2B5EF4-FFF2-40B4-BE49-F238E27FC236}">
              <a16:creationId xmlns:a16="http://schemas.microsoft.com/office/drawing/2014/main" id="{CC40D902-9EB9-449A-92C3-C41376118F82}"/>
            </a:ext>
            <a:ext uri="{147F2762-F138-4A5C-976F-8EAC2B608ADB}">
              <a16:predDERef xmlns:a16="http://schemas.microsoft.com/office/drawing/2014/main" pred="{1E97798B-5D4E-48ED-8F83-420923A692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828800" y="1504950"/>
          <a:ext cx="533400" cy="714375"/>
        </a:xfrm>
        <a:prstGeom prst="rect">
          <a:avLst/>
        </a:prstGeom>
      </xdr:spPr>
    </xdr:pic>
    <xdr:clientData/>
  </xdr:twoCellAnchor>
  <xdr:twoCellAnchor editAs="oneCell">
    <xdr:from>
      <xdr:col>2</xdr:col>
      <xdr:colOff>647700</xdr:colOff>
      <xdr:row>7</xdr:row>
      <xdr:rowOff>95250</xdr:rowOff>
    </xdr:from>
    <xdr:to>
      <xdr:col>3</xdr:col>
      <xdr:colOff>19050</xdr:colOff>
      <xdr:row>7</xdr:row>
      <xdr:rowOff>809625</xdr:rowOff>
    </xdr:to>
    <xdr:pic>
      <xdr:nvPicPr>
        <xdr:cNvPr id="94" name="Picture 93">
          <a:extLst>
            <a:ext uri="{FF2B5EF4-FFF2-40B4-BE49-F238E27FC236}">
              <a16:creationId xmlns:a16="http://schemas.microsoft.com/office/drawing/2014/main" id="{FECBD928-D03E-42CA-93CB-E631B65AE850}"/>
            </a:ext>
            <a:ext uri="{147F2762-F138-4A5C-976F-8EAC2B608ADB}">
              <a16:predDERef xmlns:a16="http://schemas.microsoft.com/office/drawing/2014/main" pred="{CC40D902-9EB9-449A-92C3-C41376118F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828800" y="2419350"/>
          <a:ext cx="533400" cy="714375"/>
        </a:xfrm>
        <a:prstGeom prst="rect">
          <a:avLst/>
        </a:prstGeom>
      </xdr:spPr>
    </xdr:pic>
    <xdr:clientData/>
  </xdr:twoCellAnchor>
  <xdr:twoCellAnchor editAs="oneCell">
    <xdr:from>
      <xdr:col>2</xdr:col>
      <xdr:colOff>638175</xdr:colOff>
      <xdr:row>8</xdr:row>
      <xdr:rowOff>76200</xdr:rowOff>
    </xdr:from>
    <xdr:to>
      <xdr:col>3</xdr:col>
      <xdr:colOff>9525</xdr:colOff>
      <xdr:row>8</xdr:row>
      <xdr:rowOff>790575</xdr:rowOff>
    </xdr:to>
    <xdr:pic>
      <xdr:nvPicPr>
        <xdr:cNvPr id="93" name="Picture 92">
          <a:extLst>
            <a:ext uri="{FF2B5EF4-FFF2-40B4-BE49-F238E27FC236}">
              <a16:creationId xmlns:a16="http://schemas.microsoft.com/office/drawing/2014/main" id="{2DA94190-7824-488B-9C8E-1EDBD6381AD7}"/>
            </a:ext>
            <a:ext uri="{147F2762-F138-4A5C-976F-8EAC2B608ADB}">
              <a16:predDERef xmlns:a16="http://schemas.microsoft.com/office/drawing/2014/main" pred="{FECBD928-D03E-42CA-93CB-E631B65AE8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819275" y="3352800"/>
          <a:ext cx="533400" cy="71437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371475</xdr:colOff>
      <xdr:row>26</xdr:row>
      <xdr:rowOff>0</xdr:rowOff>
    </xdr:from>
    <xdr:ext cx="1727200" cy="1257300"/>
    <xdr:pic>
      <xdr:nvPicPr>
        <xdr:cNvPr id="91" name="Picture 141">
          <a:extLst>
            <a:ext uri="{FF2B5EF4-FFF2-40B4-BE49-F238E27FC236}">
              <a16:creationId xmlns:a16="http://schemas.microsoft.com/office/drawing/2014/main" id="{70CAED87-539E-4C7A-AF92-AD240DFB0CA8}"/>
            </a:ext>
            <a:ext uri="{147F2762-F138-4A5C-976F-8EAC2B608ADB}">
              <a16:predDERef xmlns:a16="http://schemas.microsoft.com/office/drawing/2014/main" pred="{389D82BF-8677-4D61-AE93-48C8B8B2D9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52575" y="7496175"/>
          <a:ext cx="1543050" cy="1257300"/>
        </a:xfrm>
        <a:prstGeom prst="rect">
          <a:avLst/>
        </a:prstGeom>
      </xdr:spPr>
    </xdr:pic>
    <xdr:clientData/>
  </xdr:oneCellAnchor>
  <xdr:oneCellAnchor>
    <xdr:from>
      <xdr:col>2</xdr:col>
      <xdr:colOff>381000</xdr:colOff>
      <xdr:row>27</xdr:row>
      <xdr:rowOff>0</xdr:rowOff>
    </xdr:from>
    <xdr:ext cx="1727200" cy="1257300"/>
    <xdr:pic>
      <xdr:nvPicPr>
        <xdr:cNvPr id="90" name="Picture 146">
          <a:extLst>
            <a:ext uri="{FF2B5EF4-FFF2-40B4-BE49-F238E27FC236}">
              <a16:creationId xmlns:a16="http://schemas.microsoft.com/office/drawing/2014/main" id="{851D9383-5D2C-443B-94EF-2854AF2C11D2}"/>
            </a:ext>
            <a:ext uri="{147F2762-F138-4A5C-976F-8EAC2B608ADB}">
              <a16:predDERef xmlns:a16="http://schemas.microsoft.com/office/drawing/2014/main" pred="{70CAED87-539E-4C7A-AF92-AD240DFB0C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62100" y="8801100"/>
          <a:ext cx="1543050" cy="1257300"/>
        </a:xfrm>
        <a:prstGeom prst="rect">
          <a:avLst/>
        </a:prstGeom>
      </xdr:spPr>
    </xdr:pic>
    <xdr:clientData/>
  </xdr:oneCellAnchor>
  <xdr:oneCellAnchor>
    <xdr:from>
      <xdr:col>2</xdr:col>
      <xdr:colOff>390525</xdr:colOff>
      <xdr:row>28</xdr:row>
      <xdr:rowOff>19050</xdr:rowOff>
    </xdr:from>
    <xdr:ext cx="1727200" cy="1257300"/>
    <xdr:pic>
      <xdr:nvPicPr>
        <xdr:cNvPr id="92" name="Picture 147">
          <a:extLst>
            <a:ext uri="{FF2B5EF4-FFF2-40B4-BE49-F238E27FC236}">
              <a16:creationId xmlns:a16="http://schemas.microsoft.com/office/drawing/2014/main" id="{522E80D6-BD0F-4D66-9D76-8BEC8263B608}"/>
            </a:ext>
            <a:ext uri="{147F2762-F138-4A5C-976F-8EAC2B608ADB}">
              <a16:predDERef xmlns:a16="http://schemas.microsoft.com/office/drawing/2014/main" pred="{851D9383-5D2C-443B-94EF-2854AF2C11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71625" y="10229850"/>
          <a:ext cx="1543050" cy="1257300"/>
        </a:xfrm>
        <a:prstGeom prst="rect">
          <a:avLst/>
        </a:prstGeom>
      </xdr:spPr>
    </xdr:pic>
    <xdr:clientData/>
  </xdr:oneCellAnchor>
  <xdr:twoCellAnchor editAs="oneCell">
    <xdr:from>
      <xdr:col>2</xdr:col>
      <xdr:colOff>466725</xdr:colOff>
      <xdr:row>63</xdr:row>
      <xdr:rowOff>0</xdr:rowOff>
    </xdr:from>
    <xdr:to>
      <xdr:col>3</xdr:col>
      <xdr:colOff>447675</xdr:colOff>
      <xdr:row>63</xdr:row>
      <xdr:rowOff>1285875</xdr:rowOff>
    </xdr:to>
    <xdr:pic>
      <xdr:nvPicPr>
        <xdr:cNvPr id="235" name="Picture 234">
          <a:extLst>
            <a:ext uri="{FF2B5EF4-FFF2-40B4-BE49-F238E27FC236}">
              <a16:creationId xmlns:a16="http://schemas.microsoft.com/office/drawing/2014/main" id="{FA309B6E-1367-4041-8EFC-A8B82FE6C0F4}"/>
            </a:ext>
            <a:ext uri="{147F2762-F138-4A5C-976F-8EAC2B608ADB}">
              <a16:predDERef xmlns:a16="http://schemas.microsoft.com/office/drawing/2014/main" pred="{CBF565E1-1118-49B9-ADAE-A71D5B6E47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647825" y="20678775"/>
          <a:ext cx="1143000" cy="1285875"/>
        </a:xfrm>
        <a:prstGeom prst="rect">
          <a:avLst/>
        </a:prstGeom>
      </xdr:spPr>
    </xdr:pic>
    <xdr:clientData/>
  </xdr:twoCellAnchor>
  <xdr:twoCellAnchor editAs="oneCell">
    <xdr:from>
      <xdr:col>2</xdr:col>
      <xdr:colOff>504825</xdr:colOff>
      <xdr:row>64</xdr:row>
      <xdr:rowOff>28575</xdr:rowOff>
    </xdr:from>
    <xdr:to>
      <xdr:col>3</xdr:col>
      <xdr:colOff>485775</xdr:colOff>
      <xdr:row>64</xdr:row>
      <xdr:rowOff>1314450</xdr:rowOff>
    </xdr:to>
    <xdr:pic>
      <xdr:nvPicPr>
        <xdr:cNvPr id="241" name="Picture 240">
          <a:extLst>
            <a:ext uri="{FF2B5EF4-FFF2-40B4-BE49-F238E27FC236}">
              <a16:creationId xmlns:a16="http://schemas.microsoft.com/office/drawing/2014/main" id="{97A0EEA2-353F-423C-ABEF-560BC110DF32}"/>
            </a:ext>
            <a:ext uri="{147F2762-F138-4A5C-976F-8EAC2B608ADB}">
              <a16:predDERef xmlns:a16="http://schemas.microsoft.com/office/drawing/2014/main" pred="{FA309B6E-1367-4041-8EFC-A8B82FE6C0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685925" y="22040850"/>
          <a:ext cx="1143000" cy="1285875"/>
        </a:xfrm>
        <a:prstGeom prst="rect">
          <a:avLst/>
        </a:prstGeom>
      </xdr:spPr>
    </xdr:pic>
    <xdr:clientData/>
  </xdr:twoCellAnchor>
  <xdr:twoCellAnchor editAs="oneCell">
    <xdr:from>
      <xdr:col>2</xdr:col>
      <xdr:colOff>476250</xdr:colOff>
      <xdr:row>65</xdr:row>
      <xdr:rowOff>0</xdr:rowOff>
    </xdr:from>
    <xdr:to>
      <xdr:col>3</xdr:col>
      <xdr:colOff>457200</xdr:colOff>
      <xdr:row>65</xdr:row>
      <xdr:rowOff>1285875</xdr:rowOff>
    </xdr:to>
    <xdr:pic>
      <xdr:nvPicPr>
        <xdr:cNvPr id="240" name="Picture 239">
          <a:extLst>
            <a:ext uri="{FF2B5EF4-FFF2-40B4-BE49-F238E27FC236}">
              <a16:creationId xmlns:a16="http://schemas.microsoft.com/office/drawing/2014/main" id="{F4305566-F14F-4D56-B2B5-FC1AEA5F0D71}"/>
            </a:ext>
            <a:ext uri="{147F2762-F138-4A5C-976F-8EAC2B608ADB}">
              <a16:predDERef xmlns:a16="http://schemas.microsoft.com/office/drawing/2014/main" pred="{97A0EEA2-353F-423C-ABEF-560BC110DF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657350" y="23345775"/>
          <a:ext cx="1143000" cy="1285875"/>
        </a:xfrm>
        <a:prstGeom prst="rect">
          <a:avLst/>
        </a:prstGeom>
      </xdr:spPr>
    </xdr:pic>
    <xdr:clientData/>
  </xdr:twoCellAnchor>
  <xdr:twoCellAnchor editAs="oneCell">
    <xdr:from>
      <xdr:col>6</xdr:col>
      <xdr:colOff>200025</xdr:colOff>
      <xdr:row>63</xdr:row>
      <xdr:rowOff>0</xdr:rowOff>
    </xdr:from>
    <xdr:to>
      <xdr:col>7</xdr:col>
      <xdr:colOff>895350</xdr:colOff>
      <xdr:row>63</xdr:row>
      <xdr:rowOff>1285875</xdr:rowOff>
    </xdr:to>
    <xdr:pic>
      <xdr:nvPicPr>
        <xdr:cNvPr id="244" name="Picture 243">
          <a:extLst>
            <a:ext uri="{FF2B5EF4-FFF2-40B4-BE49-F238E27FC236}">
              <a16:creationId xmlns:a16="http://schemas.microsoft.com/office/drawing/2014/main" id="{1C24B819-5FFB-4A7B-A88D-0A2CBCC20397}"/>
            </a:ext>
            <a:ext uri="{147F2762-F138-4A5C-976F-8EAC2B608ADB}">
              <a16:predDERef xmlns:a16="http://schemas.microsoft.com/office/drawing/2014/main" pred="{F4305566-F14F-4D56-B2B5-FC1AEA5F0D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962650" y="20678775"/>
          <a:ext cx="1790700" cy="1285875"/>
        </a:xfrm>
        <a:prstGeom prst="rect">
          <a:avLst/>
        </a:prstGeom>
      </xdr:spPr>
    </xdr:pic>
    <xdr:clientData/>
  </xdr:twoCellAnchor>
  <xdr:oneCellAnchor>
    <xdr:from>
      <xdr:col>18</xdr:col>
      <xdr:colOff>333375</xdr:colOff>
      <xdr:row>6</xdr:row>
      <xdr:rowOff>28575</xdr:rowOff>
    </xdr:from>
    <xdr:ext cx="1471314" cy="1257300"/>
    <xdr:pic>
      <xdr:nvPicPr>
        <xdr:cNvPr id="136" name="Picture 316">
          <a:extLst>
            <a:ext uri="{FF2B5EF4-FFF2-40B4-BE49-F238E27FC236}">
              <a16:creationId xmlns:a16="http://schemas.microsoft.com/office/drawing/2014/main" id="{407D0FD7-5224-4B92-861C-80E6E1849012}"/>
            </a:ext>
            <a:ext uri="{147F2762-F138-4A5C-976F-8EAC2B608ADB}">
              <a16:predDERef xmlns:a16="http://schemas.microsoft.com/office/drawing/2014/main" pred="{CB70E44F-11A3-4936-B1C1-98FB7B090B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7602200" y="1371600"/>
          <a:ext cx="1314450" cy="1257300"/>
        </a:xfrm>
        <a:prstGeom prst="rect">
          <a:avLst/>
        </a:prstGeom>
      </xdr:spPr>
    </xdr:pic>
    <xdr:clientData/>
  </xdr:oneCellAnchor>
  <xdr:oneCellAnchor>
    <xdr:from>
      <xdr:col>18</xdr:col>
      <xdr:colOff>304800</xdr:colOff>
      <xdr:row>7</xdr:row>
      <xdr:rowOff>28575</xdr:rowOff>
    </xdr:from>
    <xdr:ext cx="1471314" cy="1257300"/>
    <xdr:pic>
      <xdr:nvPicPr>
        <xdr:cNvPr id="134" name="Picture 319">
          <a:extLst>
            <a:ext uri="{FF2B5EF4-FFF2-40B4-BE49-F238E27FC236}">
              <a16:creationId xmlns:a16="http://schemas.microsoft.com/office/drawing/2014/main" id="{43CDA43F-FC54-41DD-9E9B-6F594802EEEE}"/>
            </a:ext>
            <a:ext uri="{147F2762-F138-4A5C-976F-8EAC2B608ADB}">
              <a16:predDERef xmlns:a16="http://schemas.microsoft.com/office/drawing/2014/main" pred="{407D0FD7-5224-4B92-861C-80E6E18490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7573625" y="2705100"/>
          <a:ext cx="1314450" cy="1257300"/>
        </a:xfrm>
        <a:prstGeom prst="rect">
          <a:avLst/>
        </a:prstGeom>
      </xdr:spPr>
    </xdr:pic>
    <xdr:clientData/>
  </xdr:oneCellAnchor>
  <xdr:oneCellAnchor>
    <xdr:from>
      <xdr:col>14</xdr:col>
      <xdr:colOff>495898</xdr:colOff>
      <xdr:row>6</xdr:row>
      <xdr:rowOff>43806</xdr:rowOff>
    </xdr:from>
    <xdr:ext cx="1303337" cy="1227467"/>
    <xdr:pic>
      <xdr:nvPicPr>
        <xdr:cNvPr id="51" name="Picture 323">
          <a:extLst>
            <a:ext uri="{FF2B5EF4-FFF2-40B4-BE49-F238E27FC236}">
              <a16:creationId xmlns:a16="http://schemas.microsoft.com/office/drawing/2014/main" id="{B9FB30EC-73A1-4788-AFBA-69DB7D803A1D}"/>
            </a:ext>
            <a:ext uri="{147F2762-F138-4A5C-976F-8EAC2B608ADB}">
              <a16:predDERef xmlns:a16="http://schemas.microsoft.com/office/drawing/2014/main" pred="{43CDA43F-FC54-41DD-9E9B-6F594802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7926188" y="1424241"/>
          <a:ext cx="1303337" cy="1227467"/>
        </a:xfrm>
        <a:prstGeom prst="rect">
          <a:avLst/>
        </a:prstGeom>
      </xdr:spPr>
    </xdr:pic>
    <xdr:clientData/>
  </xdr:oneCellAnchor>
  <xdr:oneCellAnchor>
    <xdr:from>
      <xdr:col>14</xdr:col>
      <xdr:colOff>518124</xdr:colOff>
      <xdr:row>7</xdr:row>
      <xdr:rowOff>31106</xdr:rowOff>
    </xdr:from>
    <xdr:ext cx="1294320" cy="1219002"/>
    <xdr:pic>
      <xdr:nvPicPr>
        <xdr:cNvPr id="50" name="Picture 326">
          <a:extLst>
            <a:ext uri="{FF2B5EF4-FFF2-40B4-BE49-F238E27FC236}">
              <a16:creationId xmlns:a16="http://schemas.microsoft.com/office/drawing/2014/main" id="{EC798C76-A277-4186-9E61-8E821B0E259F}"/>
            </a:ext>
            <a:ext uri="{147F2762-F138-4A5C-976F-8EAC2B608ADB}">
              <a16:predDERef xmlns:a16="http://schemas.microsoft.com/office/drawing/2014/main" pred="{B9FB30EC-73A1-4788-AFBA-69DB7D803A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7948414" y="2736758"/>
          <a:ext cx="1294320" cy="1219002"/>
        </a:xfrm>
        <a:prstGeom prst="rect">
          <a:avLst/>
        </a:prstGeom>
      </xdr:spPr>
    </xdr:pic>
    <xdr:clientData/>
  </xdr:oneCellAnchor>
  <xdr:oneCellAnchor>
    <xdr:from>
      <xdr:col>12</xdr:col>
      <xdr:colOff>812800</xdr:colOff>
      <xdr:row>6</xdr:row>
      <xdr:rowOff>38099</xdr:rowOff>
    </xdr:from>
    <xdr:ext cx="1331660" cy="1257301"/>
    <xdr:pic>
      <xdr:nvPicPr>
        <xdr:cNvPr id="137" name="Picture 5">
          <a:extLst>
            <a:ext uri="{FF2B5EF4-FFF2-40B4-BE49-F238E27FC236}">
              <a16:creationId xmlns:a16="http://schemas.microsoft.com/office/drawing/2014/main" id="{85105E2B-D25A-4EC1-85DA-866FDE3FFB45}"/>
            </a:ext>
            <a:ext uri="{147F2762-F138-4A5C-976F-8EAC2B608ADB}">
              <a16:predDERef xmlns:a16="http://schemas.microsoft.com/office/drawing/2014/main" pred="{D696291C-7341-48A8-902F-72BA3599BB8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l="24301" t="19048" r="25806" b="28082"/>
        <a:stretch/>
      </xdr:blipFill>
      <xdr:spPr>
        <a:xfrm>
          <a:off x="15341600" y="1422399"/>
          <a:ext cx="1333500" cy="1257301"/>
        </a:xfrm>
        <a:prstGeom prst="rect">
          <a:avLst/>
        </a:prstGeom>
      </xdr:spPr>
    </xdr:pic>
    <xdr:clientData/>
  </xdr:oneCellAnchor>
  <xdr:oneCellAnchor>
    <xdr:from>
      <xdr:col>12</xdr:col>
      <xdr:colOff>838200</xdr:colOff>
      <xdr:row>7</xdr:row>
      <xdr:rowOff>63499</xdr:rowOff>
    </xdr:from>
    <xdr:ext cx="1331660" cy="1257301"/>
    <xdr:pic>
      <xdr:nvPicPr>
        <xdr:cNvPr id="140" name="Picture 58">
          <a:extLst>
            <a:ext uri="{FF2B5EF4-FFF2-40B4-BE49-F238E27FC236}">
              <a16:creationId xmlns:a16="http://schemas.microsoft.com/office/drawing/2014/main" id="{C133DB0A-119D-7348-9298-E94AD1820BFD}"/>
            </a:ext>
            <a:ext uri="{147F2762-F138-4A5C-976F-8EAC2B608ADB}">
              <a16:predDERef xmlns:a16="http://schemas.microsoft.com/office/drawing/2014/main" pred="{D696291C-7341-48A8-902F-72BA3599BB8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l="24301" t="19048" r="25806" b="28082"/>
        <a:stretch/>
      </xdr:blipFill>
      <xdr:spPr>
        <a:xfrm>
          <a:off x="15367000" y="2781299"/>
          <a:ext cx="1333500" cy="1257301"/>
        </a:xfrm>
        <a:prstGeom prst="rect">
          <a:avLst/>
        </a:prstGeom>
      </xdr:spPr>
    </xdr:pic>
    <xdr:clientData/>
  </xdr:oneCellAnchor>
  <xdr:oneCellAnchor>
    <xdr:from>
      <xdr:col>12</xdr:col>
      <xdr:colOff>838200</xdr:colOff>
      <xdr:row>8</xdr:row>
      <xdr:rowOff>25399</xdr:rowOff>
    </xdr:from>
    <xdr:ext cx="1331660" cy="1257301"/>
    <xdr:pic>
      <xdr:nvPicPr>
        <xdr:cNvPr id="139" name="Picture 59">
          <a:extLst>
            <a:ext uri="{FF2B5EF4-FFF2-40B4-BE49-F238E27FC236}">
              <a16:creationId xmlns:a16="http://schemas.microsoft.com/office/drawing/2014/main" id="{4D4812E7-9931-C14A-AB1E-A024598FF962}"/>
            </a:ext>
            <a:ext uri="{147F2762-F138-4A5C-976F-8EAC2B608ADB}">
              <a16:predDERef xmlns:a16="http://schemas.microsoft.com/office/drawing/2014/main" pred="{D696291C-7341-48A8-902F-72BA3599BB8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l="24301" t="19048" r="25806" b="28082"/>
        <a:stretch/>
      </xdr:blipFill>
      <xdr:spPr>
        <a:xfrm>
          <a:off x="15367000" y="4076699"/>
          <a:ext cx="1333500" cy="1257301"/>
        </a:xfrm>
        <a:prstGeom prst="rect">
          <a:avLst/>
        </a:prstGeom>
      </xdr:spPr>
    </xdr:pic>
    <xdr:clientData/>
  </xdr:oneCellAnchor>
  <xdr:oneCellAnchor>
    <xdr:from>
      <xdr:col>14</xdr:col>
      <xdr:colOff>572098</xdr:colOff>
      <xdr:row>8</xdr:row>
      <xdr:rowOff>40631</xdr:rowOff>
    </xdr:from>
    <xdr:ext cx="1305363" cy="1229369"/>
    <xdr:pic>
      <xdr:nvPicPr>
        <xdr:cNvPr id="49" name="Picture 60">
          <a:extLst>
            <a:ext uri="{FF2B5EF4-FFF2-40B4-BE49-F238E27FC236}">
              <a16:creationId xmlns:a16="http://schemas.microsoft.com/office/drawing/2014/main" id="{39AF96BF-E981-8242-9B89-DEA129AD1A60}"/>
            </a:ext>
            <a:ext uri="{147F2762-F138-4A5C-976F-8EAC2B608ADB}">
              <a16:predDERef xmlns:a16="http://schemas.microsoft.com/office/drawing/2014/main" pred="{B9FB30EC-73A1-4788-AFBA-69DB7D803A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8002388" y="4071501"/>
          <a:ext cx="1305363" cy="1229369"/>
        </a:xfrm>
        <a:prstGeom prst="rect">
          <a:avLst/>
        </a:prstGeom>
      </xdr:spPr>
    </xdr:pic>
    <xdr:clientData/>
  </xdr:oneCellAnchor>
  <xdr:twoCellAnchor editAs="oneCell">
    <xdr:from>
      <xdr:col>16</xdr:col>
      <xdr:colOff>813535</xdr:colOff>
      <xdr:row>6</xdr:row>
      <xdr:rowOff>44175</xdr:rowOff>
    </xdr:from>
    <xdr:to>
      <xdr:col>17</xdr:col>
      <xdr:colOff>888585</xdr:colOff>
      <xdr:row>6</xdr:row>
      <xdr:rowOff>1278627</xdr:rowOff>
    </xdr:to>
    <xdr:pic>
      <xdr:nvPicPr>
        <xdr:cNvPr id="163" name="Picture 2">
          <a:extLst>
            <a:ext uri="{FF2B5EF4-FFF2-40B4-BE49-F238E27FC236}">
              <a16:creationId xmlns:a16="http://schemas.microsoft.com/office/drawing/2014/main" id="{66035258-09D8-1F48-B46E-C1CF4DA0E59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770" t="21430" r="27049" b="31316"/>
        <a:stretch/>
      </xdr:blipFill>
      <xdr:spPr>
        <a:xfrm>
          <a:off x="20791187" y="1413566"/>
          <a:ext cx="1284725" cy="1234452"/>
        </a:xfrm>
        <a:prstGeom prst="rect">
          <a:avLst/>
        </a:prstGeom>
      </xdr:spPr>
    </xdr:pic>
    <xdr:clientData/>
  </xdr:twoCellAnchor>
  <xdr:twoCellAnchor editAs="oneCell">
    <xdr:from>
      <xdr:col>16</xdr:col>
      <xdr:colOff>866544</xdr:colOff>
      <xdr:row>7</xdr:row>
      <xdr:rowOff>41966</xdr:rowOff>
    </xdr:from>
    <xdr:to>
      <xdr:col>17</xdr:col>
      <xdr:colOff>941594</xdr:colOff>
      <xdr:row>7</xdr:row>
      <xdr:rowOff>1276418</xdr:rowOff>
    </xdr:to>
    <xdr:pic>
      <xdr:nvPicPr>
        <xdr:cNvPr id="167" name="Picture 69">
          <a:extLst>
            <a:ext uri="{FF2B5EF4-FFF2-40B4-BE49-F238E27FC236}">
              <a16:creationId xmlns:a16="http://schemas.microsoft.com/office/drawing/2014/main" id="{1BA10FFC-A7D8-E448-9FF7-00C734BB4C2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770" t="21430" r="27049" b="31316"/>
        <a:stretch/>
      </xdr:blipFill>
      <xdr:spPr>
        <a:xfrm>
          <a:off x="20844196" y="2747618"/>
          <a:ext cx="1284725" cy="1234452"/>
        </a:xfrm>
        <a:prstGeom prst="rect">
          <a:avLst/>
        </a:prstGeom>
      </xdr:spPr>
    </xdr:pic>
    <xdr:clientData/>
  </xdr:twoCellAnchor>
  <xdr:twoCellAnchor editAs="oneCell">
    <xdr:from>
      <xdr:col>16</xdr:col>
      <xdr:colOff>875378</xdr:colOff>
      <xdr:row>8</xdr:row>
      <xdr:rowOff>39757</xdr:rowOff>
    </xdr:from>
    <xdr:to>
      <xdr:col>17</xdr:col>
      <xdr:colOff>950428</xdr:colOff>
      <xdr:row>8</xdr:row>
      <xdr:rowOff>1274209</xdr:rowOff>
    </xdr:to>
    <xdr:pic>
      <xdr:nvPicPr>
        <xdr:cNvPr id="169" name="Picture 70">
          <a:extLst>
            <a:ext uri="{FF2B5EF4-FFF2-40B4-BE49-F238E27FC236}">
              <a16:creationId xmlns:a16="http://schemas.microsoft.com/office/drawing/2014/main" id="{298C5CF3-0363-E342-BDB6-6448E3C9B75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770" t="21430" r="27049" b="31316"/>
        <a:stretch/>
      </xdr:blipFill>
      <xdr:spPr>
        <a:xfrm>
          <a:off x="20853030" y="4081670"/>
          <a:ext cx="1284725" cy="1234452"/>
        </a:xfrm>
        <a:prstGeom prst="rect">
          <a:avLst/>
        </a:prstGeom>
      </xdr:spPr>
    </xdr:pic>
    <xdr:clientData/>
  </xdr:twoCellAnchor>
  <xdr:twoCellAnchor editAs="oneCell">
    <xdr:from>
      <xdr:col>22</xdr:col>
      <xdr:colOff>762000</xdr:colOff>
      <xdr:row>6</xdr:row>
      <xdr:rowOff>101600</xdr:rowOff>
    </xdr:from>
    <xdr:to>
      <xdr:col>23</xdr:col>
      <xdr:colOff>736600</xdr:colOff>
      <xdr:row>6</xdr:row>
      <xdr:rowOff>1235982</xdr:rowOff>
    </xdr:to>
    <xdr:pic>
      <xdr:nvPicPr>
        <xdr:cNvPr id="182" name="Picture 4">
          <a:extLst>
            <a:ext uri="{FF2B5EF4-FFF2-40B4-BE49-F238E27FC236}">
              <a16:creationId xmlns:a16="http://schemas.microsoft.com/office/drawing/2014/main" id="{231585BF-45DA-5A47-BA16-B5EF2551C8E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/>
        <a:srcRect l="31333" t="24667" r="31334" b="34667"/>
        <a:stretch/>
      </xdr:blipFill>
      <xdr:spPr>
        <a:xfrm>
          <a:off x="28397200" y="1498600"/>
          <a:ext cx="1041400" cy="1134382"/>
        </a:xfrm>
        <a:prstGeom prst="rect">
          <a:avLst/>
        </a:prstGeom>
      </xdr:spPr>
    </xdr:pic>
    <xdr:clientData/>
  </xdr:twoCellAnchor>
  <xdr:twoCellAnchor editAs="oneCell">
    <xdr:from>
      <xdr:col>22</xdr:col>
      <xdr:colOff>787400</xdr:colOff>
      <xdr:row>7</xdr:row>
      <xdr:rowOff>101600</xdr:rowOff>
    </xdr:from>
    <xdr:to>
      <xdr:col>23</xdr:col>
      <xdr:colOff>762000</xdr:colOff>
      <xdr:row>7</xdr:row>
      <xdr:rowOff>1235982</xdr:rowOff>
    </xdr:to>
    <xdr:pic>
      <xdr:nvPicPr>
        <xdr:cNvPr id="185" name="Picture 72">
          <a:extLst>
            <a:ext uri="{FF2B5EF4-FFF2-40B4-BE49-F238E27FC236}">
              <a16:creationId xmlns:a16="http://schemas.microsoft.com/office/drawing/2014/main" id="{759CBCE5-4312-F54F-988B-93F924CF72A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/>
        <a:srcRect l="31333" t="24667" r="31334" b="34667"/>
        <a:stretch/>
      </xdr:blipFill>
      <xdr:spPr>
        <a:xfrm>
          <a:off x="28422600" y="2844800"/>
          <a:ext cx="1041400" cy="1134382"/>
        </a:xfrm>
        <a:prstGeom prst="rect">
          <a:avLst/>
        </a:prstGeom>
      </xdr:spPr>
    </xdr:pic>
    <xdr:clientData/>
  </xdr:twoCellAnchor>
  <xdr:twoCellAnchor editAs="oneCell">
    <xdr:from>
      <xdr:col>4</xdr:col>
      <xdr:colOff>666750</xdr:colOff>
      <xdr:row>45</xdr:row>
      <xdr:rowOff>47625</xdr:rowOff>
    </xdr:from>
    <xdr:to>
      <xdr:col>5</xdr:col>
      <xdr:colOff>628650</xdr:colOff>
      <xdr:row>45</xdr:row>
      <xdr:rowOff>1400175</xdr:rowOff>
    </xdr:to>
    <xdr:pic>
      <xdr:nvPicPr>
        <xdr:cNvPr id="222" name="Picture 221">
          <a:extLst>
            <a:ext uri="{FF2B5EF4-FFF2-40B4-BE49-F238E27FC236}">
              <a16:creationId xmlns:a16="http://schemas.microsoft.com/office/drawing/2014/main" id="{25518B67-8F26-4C33-BC95-06B3DA51C3F3}"/>
            </a:ext>
            <a:ext uri="{147F2762-F138-4A5C-976F-8EAC2B608ADB}">
              <a16:predDERef xmlns:a16="http://schemas.microsoft.com/office/drawing/2014/main" pred="{0E08D6F4-BC0D-4837-A114-30A6608779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4171950" y="17421225"/>
          <a:ext cx="971550" cy="1352550"/>
        </a:xfrm>
        <a:prstGeom prst="rect">
          <a:avLst/>
        </a:prstGeom>
      </xdr:spPr>
    </xdr:pic>
    <xdr:clientData/>
  </xdr:twoCellAnchor>
  <xdr:twoCellAnchor editAs="oneCell">
    <xdr:from>
      <xdr:col>4</xdr:col>
      <xdr:colOff>647700</xdr:colOff>
      <xdr:row>46</xdr:row>
      <xdr:rowOff>57150</xdr:rowOff>
    </xdr:from>
    <xdr:to>
      <xdr:col>5</xdr:col>
      <xdr:colOff>619125</xdr:colOff>
      <xdr:row>46</xdr:row>
      <xdr:rowOff>1419225</xdr:rowOff>
    </xdr:to>
    <xdr:pic>
      <xdr:nvPicPr>
        <xdr:cNvPr id="221" name="Picture 220">
          <a:extLst>
            <a:ext uri="{FF2B5EF4-FFF2-40B4-BE49-F238E27FC236}">
              <a16:creationId xmlns:a16="http://schemas.microsoft.com/office/drawing/2014/main" id="{12214BBB-09DC-43B4-B292-1E348930DD06}"/>
            </a:ext>
            <a:ext uri="{147F2762-F138-4A5C-976F-8EAC2B608ADB}">
              <a16:predDERef xmlns:a16="http://schemas.microsoft.com/office/drawing/2014/main" pred="{25518B67-8F26-4C33-BC95-06B3DA51C3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4152900" y="18954750"/>
          <a:ext cx="981075" cy="1362075"/>
        </a:xfrm>
        <a:prstGeom prst="rect">
          <a:avLst/>
        </a:prstGeom>
      </xdr:spPr>
    </xdr:pic>
    <xdr:clientData/>
  </xdr:twoCellAnchor>
  <xdr:twoCellAnchor editAs="oneCell">
    <xdr:from>
      <xdr:col>4</xdr:col>
      <xdr:colOff>723900</xdr:colOff>
      <xdr:row>6</xdr:row>
      <xdr:rowOff>76200</xdr:rowOff>
    </xdr:from>
    <xdr:to>
      <xdr:col>5</xdr:col>
      <xdr:colOff>476250</xdr:colOff>
      <xdr:row>6</xdr:row>
      <xdr:rowOff>1209675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A81D16F6-1015-430C-8780-E7FCBD0FB4F0}"/>
            </a:ext>
            <a:ext uri="{147F2762-F138-4A5C-976F-8EAC2B608ADB}">
              <a16:predDERef xmlns:a16="http://schemas.microsoft.com/office/drawing/2014/main" pred="{12214BBB-09DC-43B4-B292-1E348930DD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4229100" y="1447800"/>
          <a:ext cx="762000" cy="1133475"/>
        </a:xfrm>
        <a:prstGeom prst="rect">
          <a:avLst/>
        </a:prstGeom>
      </xdr:spPr>
    </xdr:pic>
    <xdr:clientData/>
  </xdr:twoCellAnchor>
  <xdr:twoCellAnchor editAs="oneCell">
    <xdr:from>
      <xdr:col>4</xdr:col>
      <xdr:colOff>704850</xdr:colOff>
      <xdr:row>7</xdr:row>
      <xdr:rowOff>19050</xdr:rowOff>
    </xdr:from>
    <xdr:to>
      <xdr:col>5</xdr:col>
      <xdr:colOff>457200</xdr:colOff>
      <xdr:row>7</xdr:row>
      <xdr:rowOff>1152525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FE6982D8-5629-477D-A0E4-2073ECAB7DB2}"/>
            </a:ext>
            <a:ext uri="{147F2762-F138-4A5C-976F-8EAC2B608ADB}">
              <a16:predDERef xmlns:a16="http://schemas.microsoft.com/office/drawing/2014/main" pred="{A81D16F6-1015-430C-8780-E7FCBD0FB4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4210050" y="2724150"/>
          <a:ext cx="762000" cy="1133475"/>
        </a:xfrm>
        <a:prstGeom prst="rect">
          <a:avLst/>
        </a:prstGeom>
      </xdr:spPr>
    </xdr:pic>
    <xdr:clientData/>
  </xdr:twoCellAnchor>
  <xdr:twoCellAnchor editAs="oneCell">
    <xdr:from>
      <xdr:col>4</xdr:col>
      <xdr:colOff>666750</xdr:colOff>
      <xdr:row>8</xdr:row>
      <xdr:rowOff>57150</xdr:rowOff>
    </xdr:from>
    <xdr:to>
      <xdr:col>5</xdr:col>
      <xdr:colOff>419100</xdr:colOff>
      <xdr:row>8</xdr:row>
      <xdr:rowOff>1190625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6E632A4C-649F-45F3-9FF0-758E52B945C8}"/>
            </a:ext>
            <a:ext uri="{147F2762-F138-4A5C-976F-8EAC2B608ADB}">
              <a16:predDERef xmlns:a16="http://schemas.microsoft.com/office/drawing/2014/main" pred="{FE6982D8-5629-477D-A0E4-2073ECAB7D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4171950" y="4095750"/>
          <a:ext cx="762000" cy="1133475"/>
        </a:xfrm>
        <a:prstGeom prst="rect">
          <a:avLst/>
        </a:prstGeom>
      </xdr:spPr>
    </xdr:pic>
    <xdr:clientData/>
  </xdr:twoCellAnchor>
  <xdr:twoCellAnchor editAs="oneCell">
    <xdr:from>
      <xdr:col>2</xdr:col>
      <xdr:colOff>771525</xdr:colOff>
      <xdr:row>6</xdr:row>
      <xdr:rowOff>28575</xdr:rowOff>
    </xdr:from>
    <xdr:to>
      <xdr:col>3</xdr:col>
      <xdr:colOff>409575</xdr:colOff>
      <xdr:row>6</xdr:row>
      <xdr:rowOff>1209675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4DF365FD-9C16-44B6-A286-9E2BEE3E70AC}"/>
            </a:ext>
            <a:ext uri="{147F2762-F138-4A5C-976F-8EAC2B608ADB}">
              <a16:predDERef xmlns:a16="http://schemas.microsoft.com/office/drawing/2014/main" pred="{6E632A4C-649F-45F3-9FF0-758E52B94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952625" y="1400175"/>
          <a:ext cx="800100" cy="1181100"/>
        </a:xfrm>
        <a:prstGeom prst="rect">
          <a:avLst/>
        </a:prstGeom>
      </xdr:spPr>
    </xdr:pic>
    <xdr:clientData/>
  </xdr:twoCellAnchor>
  <xdr:twoCellAnchor editAs="oneCell">
    <xdr:from>
      <xdr:col>2</xdr:col>
      <xdr:colOff>762000</xdr:colOff>
      <xdr:row>7</xdr:row>
      <xdr:rowOff>76200</xdr:rowOff>
    </xdr:from>
    <xdr:to>
      <xdr:col>3</xdr:col>
      <xdr:colOff>400050</xdr:colOff>
      <xdr:row>7</xdr:row>
      <xdr:rowOff>1257300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0F72A2B3-5B8F-4182-971B-799BB07A177B}"/>
            </a:ext>
            <a:ext uri="{147F2762-F138-4A5C-976F-8EAC2B608ADB}">
              <a16:predDERef xmlns:a16="http://schemas.microsoft.com/office/drawing/2014/main" pred="{4DF365FD-9C16-44B6-A286-9E2BEE3E70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943100" y="2781300"/>
          <a:ext cx="800100" cy="1181100"/>
        </a:xfrm>
        <a:prstGeom prst="rect">
          <a:avLst/>
        </a:prstGeom>
      </xdr:spPr>
    </xdr:pic>
    <xdr:clientData/>
  </xdr:twoCellAnchor>
  <xdr:twoCellAnchor editAs="oneCell">
    <xdr:from>
      <xdr:col>2</xdr:col>
      <xdr:colOff>742950</xdr:colOff>
      <xdr:row>8</xdr:row>
      <xdr:rowOff>47625</xdr:rowOff>
    </xdr:from>
    <xdr:to>
      <xdr:col>3</xdr:col>
      <xdr:colOff>381000</xdr:colOff>
      <xdr:row>8</xdr:row>
      <xdr:rowOff>1228725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DD3D9D71-08DE-4AEC-9A5B-1D5CE55A9C0D}"/>
            </a:ext>
            <a:ext uri="{147F2762-F138-4A5C-976F-8EAC2B608ADB}">
              <a16:predDERef xmlns:a16="http://schemas.microsoft.com/office/drawing/2014/main" pred="{0F72A2B3-5B8F-4182-971B-799BB07A17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924050" y="4086225"/>
          <a:ext cx="800100" cy="1181100"/>
        </a:xfrm>
        <a:prstGeom prst="rect">
          <a:avLst/>
        </a:prstGeom>
      </xdr:spPr>
    </xdr:pic>
    <xdr:clientData/>
  </xdr:twoCellAnchor>
  <xdr:twoCellAnchor editAs="oneCell">
    <xdr:from>
      <xdr:col>10</xdr:col>
      <xdr:colOff>495300</xdr:colOff>
      <xdr:row>26</xdr:row>
      <xdr:rowOff>114300</xdr:rowOff>
    </xdr:from>
    <xdr:to>
      <xdr:col>11</xdr:col>
      <xdr:colOff>895350</xdr:colOff>
      <xdr:row>26</xdr:row>
      <xdr:rowOff>1200150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0CFE3161-7389-4507-97DE-392819D79B22}"/>
            </a:ext>
            <a:ext uri="{147F2762-F138-4A5C-976F-8EAC2B608ADB}">
              <a16:predDERef xmlns:a16="http://schemas.microsoft.com/office/drawing/2014/main" pred="{DD3D9D71-08DE-4AEC-9A5B-1D5CE55A9C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0648950" y="8829675"/>
          <a:ext cx="1428750" cy="1085850"/>
        </a:xfrm>
        <a:prstGeom prst="rect">
          <a:avLst/>
        </a:prstGeom>
      </xdr:spPr>
    </xdr:pic>
    <xdr:clientData/>
  </xdr:twoCellAnchor>
  <xdr:twoCellAnchor editAs="oneCell">
    <xdr:from>
      <xdr:col>10</xdr:col>
      <xdr:colOff>571500</xdr:colOff>
      <xdr:row>27</xdr:row>
      <xdr:rowOff>104775</xdr:rowOff>
    </xdr:from>
    <xdr:to>
      <xdr:col>11</xdr:col>
      <xdr:colOff>971550</xdr:colOff>
      <xdr:row>27</xdr:row>
      <xdr:rowOff>1190625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AF50CD43-2FE8-436E-8F2F-C346BBE6513F}"/>
            </a:ext>
            <a:ext uri="{147F2762-F138-4A5C-976F-8EAC2B608ADB}">
              <a16:predDERef xmlns:a16="http://schemas.microsoft.com/office/drawing/2014/main" pred="{0CFE3161-7389-4507-97DE-392819D79B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0725150" y="10125075"/>
          <a:ext cx="1428750" cy="1085850"/>
        </a:xfrm>
        <a:prstGeom prst="rect">
          <a:avLst/>
        </a:prstGeom>
      </xdr:spPr>
    </xdr:pic>
    <xdr:clientData/>
  </xdr:twoCellAnchor>
  <xdr:twoCellAnchor editAs="oneCell">
    <xdr:from>
      <xdr:col>4</xdr:col>
      <xdr:colOff>590550</xdr:colOff>
      <xdr:row>63</xdr:row>
      <xdr:rowOff>19050</xdr:rowOff>
    </xdr:from>
    <xdr:to>
      <xdr:col>5</xdr:col>
      <xdr:colOff>571500</xdr:colOff>
      <xdr:row>63</xdr:row>
      <xdr:rowOff>1219200</xdr:rowOff>
    </xdr:to>
    <xdr:pic>
      <xdr:nvPicPr>
        <xdr:cNvPr id="56" name="Picture 55">
          <a:extLst>
            <a:ext uri="{FF2B5EF4-FFF2-40B4-BE49-F238E27FC236}">
              <a16:creationId xmlns:a16="http://schemas.microsoft.com/office/drawing/2014/main" id="{94B5F633-E4AB-4086-BBAC-3E0D0ED009B1}"/>
            </a:ext>
            <a:ext uri="{147F2762-F138-4A5C-976F-8EAC2B608ADB}">
              <a16:predDERef xmlns:a16="http://schemas.microsoft.com/office/drawing/2014/main" pred="{AF50CD43-2FE8-436E-8F2F-C346BBE651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095750" y="21993225"/>
          <a:ext cx="990600" cy="1200150"/>
        </a:xfrm>
        <a:prstGeom prst="rect">
          <a:avLst/>
        </a:prstGeom>
      </xdr:spPr>
    </xdr:pic>
    <xdr:clientData/>
  </xdr:twoCellAnchor>
  <xdr:twoCellAnchor editAs="oneCell">
    <xdr:from>
      <xdr:col>4</xdr:col>
      <xdr:colOff>571500</xdr:colOff>
      <xdr:row>64</xdr:row>
      <xdr:rowOff>47625</xdr:rowOff>
    </xdr:from>
    <xdr:to>
      <xdr:col>5</xdr:col>
      <xdr:colOff>552450</xdr:colOff>
      <xdr:row>64</xdr:row>
      <xdr:rowOff>1247775</xdr:rowOff>
    </xdr:to>
    <xdr:pic>
      <xdr:nvPicPr>
        <xdr:cNvPr id="59" name="Picture 58">
          <a:extLst>
            <a:ext uri="{FF2B5EF4-FFF2-40B4-BE49-F238E27FC236}">
              <a16:creationId xmlns:a16="http://schemas.microsoft.com/office/drawing/2014/main" id="{57E66055-A738-4A0D-8D74-4576ABAD8B91}"/>
            </a:ext>
            <a:ext uri="{147F2762-F138-4A5C-976F-8EAC2B608ADB}">
              <a16:predDERef xmlns:a16="http://schemas.microsoft.com/office/drawing/2014/main" pred="{94B5F633-E4AB-4086-BBAC-3E0D0ED009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076700" y="23355300"/>
          <a:ext cx="990600" cy="1200150"/>
        </a:xfrm>
        <a:prstGeom prst="rect">
          <a:avLst/>
        </a:prstGeom>
      </xdr:spPr>
    </xdr:pic>
    <xdr:clientData/>
  </xdr:twoCellAnchor>
  <xdr:twoCellAnchor editAs="oneCell">
    <xdr:from>
      <xdr:col>20</xdr:col>
      <xdr:colOff>361950</xdr:colOff>
      <xdr:row>6</xdr:row>
      <xdr:rowOff>66675</xdr:rowOff>
    </xdr:from>
    <xdr:to>
      <xdr:col>21</xdr:col>
      <xdr:colOff>600075</xdr:colOff>
      <xdr:row>6</xdr:row>
      <xdr:rowOff>1257300</xdr:rowOff>
    </xdr:to>
    <xdr:pic>
      <xdr:nvPicPr>
        <xdr:cNvPr id="70" name="Picture 69">
          <a:extLst>
            <a:ext uri="{FF2B5EF4-FFF2-40B4-BE49-F238E27FC236}">
              <a16:creationId xmlns:a16="http://schemas.microsoft.com/office/drawing/2014/main" id="{047FAC05-2FB0-4958-A01C-638DCD291760}"/>
            </a:ext>
            <a:ext uri="{147F2762-F138-4A5C-976F-8EAC2B608ADB}">
              <a16:predDERef xmlns:a16="http://schemas.microsoft.com/office/drawing/2014/main" pred="{57E66055-A738-4A0D-8D74-4576ABAD8B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22555200" y="1438275"/>
          <a:ext cx="1266825" cy="1190625"/>
        </a:xfrm>
        <a:prstGeom prst="rect">
          <a:avLst/>
        </a:prstGeom>
      </xdr:spPr>
    </xdr:pic>
    <xdr:clientData/>
  </xdr:twoCellAnchor>
  <xdr:twoCellAnchor editAs="oneCell">
    <xdr:from>
      <xdr:col>20</xdr:col>
      <xdr:colOff>361950</xdr:colOff>
      <xdr:row>7</xdr:row>
      <xdr:rowOff>38100</xdr:rowOff>
    </xdr:from>
    <xdr:to>
      <xdr:col>21</xdr:col>
      <xdr:colOff>600075</xdr:colOff>
      <xdr:row>7</xdr:row>
      <xdr:rowOff>1228725</xdr:rowOff>
    </xdr:to>
    <xdr:pic>
      <xdr:nvPicPr>
        <xdr:cNvPr id="74" name="Picture 73">
          <a:extLst>
            <a:ext uri="{FF2B5EF4-FFF2-40B4-BE49-F238E27FC236}">
              <a16:creationId xmlns:a16="http://schemas.microsoft.com/office/drawing/2014/main" id="{F7AA4126-866B-40C5-89B7-80DD21D6B716}"/>
            </a:ext>
            <a:ext uri="{147F2762-F138-4A5C-976F-8EAC2B608ADB}">
              <a16:predDERef xmlns:a16="http://schemas.microsoft.com/office/drawing/2014/main" pred="{047FAC05-2FB0-4958-A01C-638DCD2917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22555200" y="2743200"/>
          <a:ext cx="1266825" cy="1190625"/>
        </a:xfrm>
        <a:prstGeom prst="rect">
          <a:avLst/>
        </a:prstGeom>
      </xdr:spPr>
    </xdr:pic>
    <xdr:clientData/>
  </xdr:twoCellAnchor>
  <xdr:twoCellAnchor editAs="oneCell">
    <xdr:from>
      <xdr:col>24</xdr:col>
      <xdr:colOff>552450</xdr:colOff>
      <xdr:row>5</xdr:row>
      <xdr:rowOff>180975</xdr:rowOff>
    </xdr:from>
    <xdr:to>
      <xdr:col>25</xdr:col>
      <xdr:colOff>485775</xdr:colOff>
      <xdr:row>6</xdr:row>
      <xdr:rowOff>1323975</xdr:rowOff>
    </xdr:to>
    <xdr:pic>
      <xdr:nvPicPr>
        <xdr:cNvPr id="78" name="Picture 77">
          <a:extLst>
            <a:ext uri="{FF2B5EF4-FFF2-40B4-BE49-F238E27FC236}">
              <a16:creationId xmlns:a16="http://schemas.microsoft.com/office/drawing/2014/main" id="{1FDDE62A-8877-4490-BB2D-F190A9EF2E8A}"/>
            </a:ext>
            <a:ext uri="{147F2762-F138-4A5C-976F-8EAC2B608ADB}">
              <a16:predDERef xmlns:a16="http://schemas.microsoft.com/office/drawing/2014/main" pred="{F7AA4126-866B-40C5-89B7-80DD21D6B7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26908125" y="1352550"/>
          <a:ext cx="895350" cy="1343025"/>
        </a:xfrm>
        <a:prstGeom prst="rect">
          <a:avLst/>
        </a:prstGeom>
      </xdr:spPr>
    </xdr:pic>
    <xdr:clientData/>
  </xdr:twoCellAnchor>
  <xdr:twoCellAnchor editAs="oneCell">
    <xdr:from>
      <xdr:col>4</xdr:col>
      <xdr:colOff>476250</xdr:colOff>
      <xdr:row>26</xdr:row>
      <xdr:rowOff>161925</xdr:rowOff>
    </xdr:from>
    <xdr:to>
      <xdr:col>5</xdr:col>
      <xdr:colOff>876300</xdr:colOff>
      <xdr:row>26</xdr:row>
      <xdr:rowOff>1162050</xdr:rowOff>
    </xdr:to>
    <xdr:pic>
      <xdr:nvPicPr>
        <xdr:cNvPr id="83" name="Picture 82">
          <a:extLst>
            <a:ext uri="{FF2B5EF4-FFF2-40B4-BE49-F238E27FC236}">
              <a16:creationId xmlns:a16="http://schemas.microsoft.com/office/drawing/2014/main" id="{91147492-1B49-46CB-B8D1-0301730A5AC2}"/>
            </a:ext>
            <a:ext uri="{147F2762-F138-4A5C-976F-8EAC2B608ADB}">
              <a16:predDERef xmlns:a16="http://schemas.microsoft.com/office/drawing/2014/main" pred="{1FDDE62A-8877-4490-BB2D-F190A9EF2E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3981450" y="8877300"/>
          <a:ext cx="1409700" cy="1000125"/>
        </a:xfrm>
        <a:prstGeom prst="rect">
          <a:avLst/>
        </a:prstGeom>
      </xdr:spPr>
    </xdr:pic>
    <xdr:clientData/>
  </xdr:twoCellAnchor>
  <xdr:twoCellAnchor editAs="oneCell">
    <xdr:from>
      <xdr:col>4</xdr:col>
      <xdr:colOff>447675</xdr:colOff>
      <xdr:row>27</xdr:row>
      <xdr:rowOff>123825</xdr:rowOff>
    </xdr:from>
    <xdr:to>
      <xdr:col>5</xdr:col>
      <xdr:colOff>847725</xdr:colOff>
      <xdr:row>27</xdr:row>
      <xdr:rowOff>1123950</xdr:rowOff>
    </xdr:to>
    <xdr:pic>
      <xdr:nvPicPr>
        <xdr:cNvPr id="86" name="Picture 85">
          <a:extLst>
            <a:ext uri="{FF2B5EF4-FFF2-40B4-BE49-F238E27FC236}">
              <a16:creationId xmlns:a16="http://schemas.microsoft.com/office/drawing/2014/main" id="{66C73820-B65B-4B3B-B256-794210064226}"/>
            </a:ext>
            <a:ext uri="{147F2762-F138-4A5C-976F-8EAC2B608ADB}">
              <a16:predDERef xmlns:a16="http://schemas.microsoft.com/office/drawing/2014/main" pred="{91147492-1B49-46CB-B8D1-0301730A5A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3952875" y="10144125"/>
          <a:ext cx="1409700" cy="1000125"/>
        </a:xfrm>
        <a:prstGeom prst="rect">
          <a:avLst/>
        </a:prstGeom>
      </xdr:spPr>
    </xdr:pic>
    <xdr:clientData/>
  </xdr:twoCellAnchor>
  <xdr:twoCellAnchor editAs="oneCell">
    <xdr:from>
      <xdr:col>4</xdr:col>
      <xdr:colOff>390525</xdr:colOff>
      <xdr:row>28</xdr:row>
      <xdr:rowOff>228600</xdr:rowOff>
    </xdr:from>
    <xdr:to>
      <xdr:col>5</xdr:col>
      <xdr:colOff>790575</xdr:colOff>
      <xdr:row>28</xdr:row>
      <xdr:rowOff>1228725</xdr:rowOff>
    </xdr:to>
    <xdr:pic>
      <xdr:nvPicPr>
        <xdr:cNvPr id="95" name="Picture 94">
          <a:extLst>
            <a:ext uri="{FF2B5EF4-FFF2-40B4-BE49-F238E27FC236}">
              <a16:creationId xmlns:a16="http://schemas.microsoft.com/office/drawing/2014/main" id="{1186DACD-BA0E-4262-88A7-CC225F105B4A}"/>
            </a:ext>
            <a:ext uri="{147F2762-F138-4A5C-976F-8EAC2B608ADB}">
              <a16:predDERef xmlns:a16="http://schemas.microsoft.com/office/drawing/2014/main" pred="{66C73820-B65B-4B3B-B256-7942100642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3895725" y="11658600"/>
          <a:ext cx="1409700" cy="1000125"/>
        </a:xfrm>
        <a:prstGeom prst="rect">
          <a:avLst/>
        </a:prstGeom>
      </xdr:spPr>
    </xdr:pic>
    <xdr:clientData/>
  </xdr:twoCellAnchor>
  <xdr:twoCellAnchor editAs="oneCell">
    <xdr:from>
      <xdr:col>6</xdr:col>
      <xdr:colOff>466725</xdr:colOff>
      <xdr:row>6</xdr:row>
      <xdr:rowOff>9525</xdr:rowOff>
    </xdr:from>
    <xdr:to>
      <xdr:col>7</xdr:col>
      <xdr:colOff>523875</xdr:colOff>
      <xdr:row>6</xdr:row>
      <xdr:rowOff>1266825</xdr:rowOff>
    </xdr:to>
    <xdr:pic>
      <xdr:nvPicPr>
        <xdr:cNvPr id="109" name="Picture 108">
          <a:extLst>
            <a:ext uri="{FF2B5EF4-FFF2-40B4-BE49-F238E27FC236}">
              <a16:creationId xmlns:a16="http://schemas.microsoft.com/office/drawing/2014/main" id="{F4D99B40-B7F1-4B9B-BEB6-0EA43DB2A94E}"/>
            </a:ext>
            <a:ext uri="{147F2762-F138-4A5C-976F-8EAC2B608ADB}">
              <a16:predDERef xmlns:a16="http://schemas.microsoft.com/office/drawing/2014/main" pred="{1186DACD-BA0E-4262-88A7-CC225F105B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6229350" y="1381125"/>
          <a:ext cx="1152525" cy="1257300"/>
        </a:xfrm>
        <a:prstGeom prst="rect">
          <a:avLst/>
        </a:prstGeom>
      </xdr:spPr>
    </xdr:pic>
    <xdr:clientData/>
  </xdr:twoCellAnchor>
  <xdr:twoCellAnchor editAs="oneCell">
    <xdr:from>
      <xdr:col>6</xdr:col>
      <xdr:colOff>476250</xdr:colOff>
      <xdr:row>7</xdr:row>
      <xdr:rowOff>19050</xdr:rowOff>
    </xdr:from>
    <xdr:to>
      <xdr:col>7</xdr:col>
      <xdr:colOff>533400</xdr:colOff>
      <xdr:row>7</xdr:row>
      <xdr:rowOff>1276350</xdr:rowOff>
    </xdr:to>
    <xdr:pic>
      <xdr:nvPicPr>
        <xdr:cNvPr id="112" name="Picture 111">
          <a:extLst>
            <a:ext uri="{FF2B5EF4-FFF2-40B4-BE49-F238E27FC236}">
              <a16:creationId xmlns:a16="http://schemas.microsoft.com/office/drawing/2014/main" id="{0340176D-0EAB-460E-BB7F-700C9A561CD7}"/>
            </a:ext>
            <a:ext uri="{147F2762-F138-4A5C-976F-8EAC2B608ADB}">
              <a16:predDERef xmlns:a16="http://schemas.microsoft.com/office/drawing/2014/main" pred="{F4D99B40-B7F1-4B9B-BEB6-0EA43DB2A9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6238875" y="2724150"/>
          <a:ext cx="1152525" cy="1257300"/>
        </a:xfrm>
        <a:prstGeom prst="rect">
          <a:avLst/>
        </a:prstGeom>
      </xdr:spPr>
    </xdr:pic>
    <xdr:clientData/>
  </xdr:twoCellAnchor>
  <xdr:twoCellAnchor editAs="oneCell">
    <xdr:from>
      <xdr:col>6</xdr:col>
      <xdr:colOff>485775</xdr:colOff>
      <xdr:row>8</xdr:row>
      <xdr:rowOff>9525</xdr:rowOff>
    </xdr:from>
    <xdr:to>
      <xdr:col>7</xdr:col>
      <xdr:colOff>542925</xdr:colOff>
      <xdr:row>8</xdr:row>
      <xdr:rowOff>1266825</xdr:rowOff>
    </xdr:to>
    <xdr:pic>
      <xdr:nvPicPr>
        <xdr:cNvPr id="121" name="Picture 120">
          <a:extLst>
            <a:ext uri="{FF2B5EF4-FFF2-40B4-BE49-F238E27FC236}">
              <a16:creationId xmlns:a16="http://schemas.microsoft.com/office/drawing/2014/main" id="{EEA02844-BD7F-478F-ABAA-4A4DBF948C83}"/>
            </a:ext>
            <a:ext uri="{147F2762-F138-4A5C-976F-8EAC2B608ADB}">
              <a16:predDERef xmlns:a16="http://schemas.microsoft.com/office/drawing/2014/main" pred="{0340176D-0EAB-460E-BB7F-700C9A561C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6248400" y="4048125"/>
          <a:ext cx="1152525" cy="1257300"/>
        </a:xfrm>
        <a:prstGeom prst="rect">
          <a:avLst/>
        </a:prstGeom>
      </xdr:spPr>
    </xdr:pic>
    <xdr:clientData/>
  </xdr:twoCellAnchor>
  <xdr:twoCellAnchor editAs="oneCell">
    <xdr:from>
      <xdr:col>8</xdr:col>
      <xdr:colOff>476250</xdr:colOff>
      <xdr:row>6</xdr:row>
      <xdr:rowOff>9525</xdr:rowOff>
    </xdr:from>
    <xdr:to>
      <xdr:col>9</xdr:col>
      <xdr:colOff>590550</xdr:colOff>
      <xdr:row>6</xdr:row>
      <xdr:rowOff>1285875</xdr:rowOff>
    </xdr:to>
    <xdr:pic>
      <xdr:nvPicPr>
        <xdr:cNvPr id="124" name="Picture 123">
          <a:extLst>
            <a:ext uri="{FF2B5EF4-FFF2-40B4-BE49-F238E27FC236}">
              <a16:creationId xmlns:a16="http://schemas.microsoft.com/office/drawing/2014/main" id="{62D4D751-0762-42FC-AEBB-621862A51F09}"/>
            </a:ext>
            <a:ext uri="{147F2762-F138-4A5C-976F-8EAC2B608ADB}">
              <a16:predDERef xmlns:a16="http://schemas.microsoft.com/office/drawing/2014/main" pred="{EEA02844-BD7F-478F-ABAA-4A4DBF948C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8448675" y="1381125"/>
          <a:ext cx="1143000" cy="1276350"/>
        </a:xfrm>
        <a:prstGeom prst="rect">
          <a:avLst/>
        </a:prstGeom>
      </xdr:spPr>
    </xdr:pic>
    <xdr:clientData/>
  </xdr:twoCellAnchor>
  <xdr:twoCellAnchor editAs="oneCell">
    <xdr:from>
      <xdr:col>8</xdr:col>
      <xdr:colOff>476250</xdr:colOff>
      <xdr:row>7</xdr:row>
      <xdr:rowOff>9525</xdr:rowOff>
    </xdr:from>
    <xdr:to>
      <xdr:col>9</xdr:col>
      <xdr:colOff>590550</xdr:colOff>
      <xdr:row>7</xdr:row>
      <xdr:rowOff>1285875</xdr:rowOff>
    </xdr:to>
    <xdr:pic>
      <xdr:nvPicPr>
        <xdr:cNvPr id="127" name="Picture 126">
          <a:extLst>
            <a:ext uri="{FF2B5EF4-FFF2-40B4-BE49-F238E27FC236}">
              <a16:creationId xmlns:a16="http://schemas.microsoft.com/office/drawing/2014/main" id="{1822CAE8-93D2-406D-9EE3-4CDF6BAC75CE}"/>
            </a:ext>
            <a:ext uri="{147F2762-F138-4A5C-976F-8EAC2B608ADB}">
              <a16:predDERef xmlns:a16="http://schemas.microsoft.com/office/drawing/2014/main" pred="{62D4D751-0762-42FC-AEBB-621862A51F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8448675" y="2714625"/>
          <a:ext cx="1143000" cy="1276350"/>
        </a:xfrm>
        <a:prstGeom prst="rect">
          <a:avLst/>
        </a:prstGeom>
      </xdr:spPr>
    </xdr:pic>
    <xdr:clientData/>
  </xdr:twoCellAnchor>
  <xdr:twoCellAnchor editAs="oneCell">
    <xdr:from>
      <xdr:col>8</xdr:col>
      <xdr:colOff>457200</xdr:colOff>
      <xdr:row>8</xdr:row>
      <xdr:rowOff>0</xdr:rowOff>
    </xdr:from>
    <xdr:to>
      <xdr:col>9</xdr:col>
      <xdr:colOff>571500</xdr:colOff>
      <xdr:row>8</xdr:row>
      <xdr:rowOff>1276350</xdr:rowOff>
    </xdr:to>
    <xdr:pic>
      <xdr:nvPicPr>
        <xdr:cNvPr id="130" name="Picture 129">
          <a:extLst>
            <a:ext uri="{FF2B5EF4-FFF2-40B4-BE49-F238E27FC236}">
              <a16:creationId xmlns:a16="http://schemas.microsoft.com/office/drawing/2014/main" id="{82304EF6-ABA4-476D-AFEA-D49D87DB6668}"/>
            </a:ext>
            <a:ext uri="{147F2762-F138-4A5C-976F-8EAC2B608ADB}">
              <a16:predDERef xmlns:a16="http://schemas.microsoft.com/office/drawing/2014/main" pred="{1822CAE8-93D2-406D-9EE3-4CDF6BAC75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8429625" y="4038600"/>
          <a:ext cx="1143000" cy="1276350"/>
        </a:xfrm>
        <a:prstGeom prst="rect">
          <a:avLst/>
        </a:prstGeom>
      </xdr:spPr>
    </xdr:pic>
    <xdr:clientData/>
  </xdr:twoCellAnchor>
  <xdr:twoCellAnchor editAs="oneCell">
    <xdr:from>
      <xdr:col>8</xdr:col>
      <xdr:colOff>438150</xdr:colOff>
      <xdr:row>27</xdr:row>
      <xdr:rowOff>114300</xdr:rowOff>
    </xdr:from>
    <xdr:to>
      <xdr:col>9</xdr:col>
      <xdr:colOff>781050</xdr:colOff>
      <xdr:row>27</xdr:row>
      <xdr:rowOff>1323975</xdr:rowOff>
    </xdr:to>
    <xdr:pic>
      <xdr:nvPicPr>
        <xdr:cNvPr id="141" name="Picture 140">
          <a:extLst>
            <a:ext uri="{FF2B5EF4-FFF2-40B4-BE49-F238E27FC236}">
              <a16:creationId xmlns:a16="http://schemas.microsoft.com/office/drawing/2014/main" id="{4D98F238-F35F-4651-B414-97FB4B874034}"/>
            </a:ext>
            <a:ext uri="{147F2762-F138-4A5C-976F-8EAC2B608ADB}">
              <a16:predDERef xmlns:a16="http://schemas.microsoft.com/office/drawing/2014/main" pred="{82304EF6-ABA4-476D-AFEA-D49D87DB66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8410575" y="10134600"/>
          <a:ext cx="1371600" cy="1209675"/>
        </a:xfrm>
        <a:prstGeom prst="rect">
          <a:avLst/>
        </a:prstGeom>
      </xdr:spPr>
    </xdr:pic>
    <xdr:clientData/>
  </xdr:twoCellAnchor>
  <xdr:twoCellAnchor editAs="oneCell">
    <xdr:from>
      <xdr:col>8</xdr:col>
      <xdr:colOff>438150</xdr:colOff>
      <xdr:row>26</xdr:row>
      <xdr:rowOff>47625</xdr:rowOff>
    </xdr:from>
    <xdr:to>
      <xdr:col>9</xdr:col>
      <xdr:colOff>781050</xdr:colOff>
      <xdr:row>26</xdr:row>
      <xdr:rowOff>1257300</xdr:rowOff>
    </xdr:to>
    <xdr:pic>
      <xdr:nvPicPr>
        <xdr:cNvPr id="144" name="Picture 143">
          <a:extLst>
            <a:ext uri="{FF2B5EF4-FFF2-40B4-BE49-F238E27FC236}">
              <a16:creationId xmlns:a16="http://schemas.microsoft.com/office/drawing/2014/main" id="{53D8FE06-513E-4650-A5AC-BB814A248970}"/>
            </a:ext>
            <a:ext uri="{147F2762-F138-4A5C-976F-8EAC2B608ADB}">
              <a16:predDERef xmlns:a16="http://schemas.microsoft.com/office/drawing/2014/main" pred="{4D98F238-F35F-4651-B414-97FB4B8740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8410575" y="8763000"/>
          <a:ext cx="1371600" cy="1209675"/>
        </a:xfrm>
        <a:prstGeom prst="rect">
          <a:avLst/>
        </a:prstGeom>
      </xdr:spPr>
    </xdr:pic>
    <xdr:clientData/>
  </xdr:twoCellAnchor>
  <xdr:twoCellAnchor editAs="oneCell">
    <xdr:from>
      <xdr:col>8</xdr:col>
      <xdr:colOff>581025</xdr:colOff>
      <xdr:row>44</xdr:row>
      <xdr:rowOff>9525</xdr:rowOff>
    </xdr:from>
    <xdr:to>
      <xdr:col>9</xdr:col>
      <xdr:colOff>514350</xdr:colOff>
      <xdr:row>44</xdr:row>
      <xdr:rowOff>1333500</xdr:rowOff>
    </xdr:to>
    <xdr:pic>
      <xdr:nvPicPr>
        <xdr:cNvPr id="232" name="Picture 231">
          <a:extLst>
            <a:ext uri="{FF2B5EF4-FFF2-40B4-BE49-F238E27FC236}">
              <a16:creationId xmlns:a16="http://schemas.microsoft.com/office/drawing/2014/main" id="{93947965-2B37-4BCD-8109-1DF71D042A28}"/>
            </a:ext>
            <a:ext uri="{147F2762-F138-4A5C-976F-8EAC2B608ADB}">
              <a16:predDERef xmlns:a16="http://schemas.microsoft.com/office/drawing/2014/main" pred="{E683053B-F4CF-4C27-8BED-55AA524441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8553450" y="15859125"/>
          <a:ext cx="962025" cy="1323975"/>
        </a:xfrm>
        <a:prstGeom prst="rect">
          <a:avLst/>
        </a:prstGeom>
      </xdr:spPr>
    </xdr:pic>
    <xdr:clientData/>
  </xdr:twoCellAnchor>
  <xdr:twoCellAnchor editAs="oneCell">
    <xdr:from>
      <xdr:col>8</xdr:col>
      <xdr:colOff>571500</xdr:colOff>
      <xdr:row>45</xdr:row>
      <xdr:rowOff>9525</xdr:rowOff>
    </xdr:from>
    <xdr:to>
      <xdr:col>9</xdr:col>
      <xdr:colOff>523875</xdr:colOff>
      <xdr:row>45</xdr:row>
      <xdr:rowOff>1352550</xdr:rowOff>
    </xdr:to>
    <xdr:pic>
      <xdr:nvPicPr>
        <xdr:cNvPr id="233" name="Picture 232">
          <a:extLst>
            <a:ext uri="{FF2B5EF4-FFF2-40B4-BE49-F238E27FC236}">
              <a16:creationId xmlns:a16="http://schemas.microsoft.com/office/drawing/2014/main" id="{233B7263-9A91-4A08-8E03-07E3C64B5E14}"/>
            </a:ext>
            <a:ext uri="{147F2762-F138-4A5C-976F-8EAC2B608ADB}">
              <a16:predDERef xmlns:a16="http://schemas.microsoft.com/office/drawing/2014/main" pred="{93947965-2B37-4BCD-8109-1DF71D042A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8543925" y="17383125"/>
          <a:ext cx="981075" cy="1343025"/>
        </a:xfrm>
        <a:prstGeom prst="rect">
          <a:avLst/>
        </a:prstGeom>
      </xdr:spPr>
    </xdr:pic>
    <xdr:clientData/>
  </xdr:twoCellAnchor>
  <xdr:twoCellAnchor editAs="oneCell">
    <xdr:from>
      <xdr:col>6</xdr:col>
      <xdr:colOff>781050</xdr:colOff>
      <xdr:row>44</xdr:row>
      <xdr:rowOff>9525</xdr:rowOff>
    </xdr:from>
    <xdr:to>
      <xdr:col>7</xdr:col>
      <xdr:colOff>523875</xdr:colOff>
      <xdr:row>44</xdr:row>
      <xdr:rowOff>1466850</xdr:rowOff>
    </xdr:to>
    <xdr:pic>
      <xdr:nvPicPr>
        <xdr:cNvPr id="229" name="Picture 228">
          <a:extLst>
            <a:ext uri="{FF2B5EF4-FFF2-40B4-BE49-F238E27FC236}">
              <a16:creationId xmlns:a16="http://schemas.microsoft.com/office/drawing/2014/main" id="{8097A7A9-0C94-47DB-94CF-004A229712ED}"/>
            </a:ext>
            <a:ext uri="{147F2762-F138-4A5C-976F-8EAC2B608ADB}">
              <a16:predDERef xmlns:a16="http://schemas.microsoft.com/office/drawing/2014/main" pred="{233B7263-9A91-4A08-8E03-07E3C64B5E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6543675" y="15859125"/>
          <a:ext cx="838200" cy="1457325"/>
        </a:xfrm>
        <a:prstGeom prst="rect">
          <a:avLst/>
        </a:prstGeom>
      </xdr:spPr>
    </xdr:pic>
    <xdr:clientData/>
  </xdr:twoCellAnchor>
  <xdr:twoCellAnchor editAs="oneCell">
    <xdr:from>
      <xdr:col>6</xdr:col>
      <xdr:colOff>809625</xdr:colOff>
      <xdr:row>45</xdr:row>
      <xdr:rowOff>19050</xdr:rowOff>
    </xdr:from>
    <xdr:to>
      <xdr:col>7</xdr:col>
      <xdr:colOff>542925</xdr:colOff>
      <xdr:row>45</xdr:row>
      <xdr:rowOff>1447800</xdr:rowOff>
    </xdr:to>
    <xdr:pic>
      <xdr:nvPicPr>
        <xdr:cNvPr id="230" name="Picture 229">
          <a:extLst>
            <a:ext uri="{FF2B5EF4-FFF2-40B4-BE49-F238E27FC236}">
              <a16:creationId xmlns:a16="http://schemas.microsoft.com/office/drawing/2014/main" id="{A7478B8F-15EB-4228-852B-72D7F8CDAE44}"/>
            </a:ext>
            <a:ext uri="{147F2762-F138-4A5C-976F-8EAC2B608ADB}">
              <a16:predDERef xmlns:a16="http://schemas.microsoft.com/office/drawing/2014/main" pred="{8097A7A9-0C94-47DB-94CF-004A229712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6572250" y="17392650"/>
          <a:ext cx="828675" cy="1428750"/>
        </a:xfrm>
        <a:prstGeom prst="rect">
          <a:avLst/>
        </a:prstGeom>
      </xdr:spPr>
    </xdr:pic>
    <xdr:clientData/>
  </xdr:twoCellAnchor>
  <xdr:twoCellAnchor editAs="oneCell">
    <xdr:from>
      <xdr:col>10</xdr:col>
      <xdr:colOff>857250</xdr:colOff>
      <xdr:row>44</xdr:row>
      <xdr:rowOff>19050</xdr:rowOff>
    </xdr:from>
    <xdr:to>
      <xdr:col>11</xdr:col>
      <xdr:colOff>771525</xdr:colOff>
      <xdr:row>45</xdr:row>
      <xdr:rowOff>47625</xdr:rowOff>
    </xdr:to>
    <xdr:pic>
      <xdr:nvPicPr>
        <xdr:cNvPr id="236" name="Picture 235">
          <a:extLst>
            <a:ext uri="{FF2B5EF4-FFF2-40B4-BE49-F238E27FC236}">
              <a16:creationId xmlns:a16="http://schemas.microsoft.com/office/drawing/2014/main" id="{25D821F2-DB6B-425C-BC1C-08619AADB1CB}"/>
            </a:ext>
            <a:ext uri="{147F2762-F138-4A5C-976F-8EAC2B608ADB}">
              <a16:predDERef xmlns:a16="http://schemas.microsoft.com/office/drawing/2014/main" pred="{A7478B8F-15EB-4228-852B-72D7F8CDAE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1010900" y="15868650"/>
          <a:ext cx="942975" cy="1552575"/>
        </a:xfrm>
        <a:prstGeom prst="rect">
          <a:avLst/>
        </a:prstGeom>
      </xdr:spPr>
    </xdr:pic>
    <xdr:clientData/>
  </xdr:twoCellAnchor>
  <xdr:twoCellAnchor editAs="oneCell">
    <xdr:from>
      <xdr:col>2</xdr:col>
      <xdr:colOff>619125</xdr:colOff>
      <xdr:row>44</xdr:row>
      <xdr:rowOff>9525</xdr:rowOff>
    </xdr:from>
    <xdr:to>
      <xdr:col>3</xdr:col>
      <xdr:colOff>533400</xdr:colOff>
      <xdr:row>44</xdr:row>
      <xdr:rowOff>1485900</xdr:rowOff>
    </xdr:to>
    <xdr:pic>
      <xdr:nvPicPr>
        <xdr:cNvPr id="214" name="Picture 213">
          <a:extLst>
            <a:ext uri="{FF2B5EF4-FFF2-40B4-BE49-F238E27FC236}">
              <a16:creationId xmlns:a16="http://schemas.microsoft.com/office/drawing/2014/main" id="{E4EA5202-3C1F-43AE-8F17-C15B94071F07}"/>
            </a:ext>
            <a:ext uri="{147F2762-F138-4A5C-976F-8EAC2B608ADB}">
              <a16:predDERef xmlns:a16="http://schemas.microsoft.com/office/drawing/2014/main" pred="{25D821F2-DB6B-425C-BC1C-08619AADB1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800225" y="15859125"/>
          <a:ext cx="1076325" cy="1476375"/>
        </a:xfrm>
        <a:prstGeom prst="rect">
          <a:avLst/>
        </a:prstGeom>
      </xdr:spPr>
    </xdr:pic>
    <xdr:clientData/>
  </xdr:twoCellAnchor>
  <xdr:twoCellAnchor editAs="oneCell">
    <xdr:from>
      <xdr:col>2</xdr:col>
      <xdr:colOff>657225</xdr:colOff>
      <xdr:row>45</xdr:row>
      <xdr:rowOff>0</xdr:rowOff>
    </xdr:from>
    <xdr:to>
      <xdr:col>3</xdr:col>
      <xdr:colOff>571500</xdr:colOff>
      <xdr:row>45</xdr:row>
      <xdr:rowOff>1476375</xdr:rowOff>
    </xdr:to>
    <xdr:pic>
      <xdr:nvPicPr>
        <xdr:cNvPr id="217" name="Picture 216">
          <a:extLst>
            <a:ext uri="{FF2B5EF4-FFF2-40B4-BE49-F238E27FC236}">
              <a16:creationId xmlns:a16="http://schemas.microsoft.com/office/drawing/2014/main" id="{EDFC67B8-DD54-485B-861B-155A569D1350}"/>
            </a:ext>
            <a:ext uri="{147F2762-F138-4A5C-976F-8EAC2B608ADB}">
              <a16:predDERef xmlns:a16="http://schemas.microsoft.com/office/drawing/2014/main" pred="{E4EA5202-3C1F-43AE-8F17-C15B94071F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838325" y="17373600"/>
          <a:ext cx="1076325" cy="1476375"/>
        </a:xfrm>
        <a:prstGeom prst="rect">
          <a:avLst/>
        </a:prstGeom>
      </xdr:spPr>
    </xdr:pic>
    <xdr:clientData/>
  </xdr:twoCellAnchor>
  <xdr:twoCellAnchor editAs="oneCell">
    <xdr:from>
      <xdr:col>2</xdr:col>
      <xdr:colOff>666750</xdr:colOff>
      <xdr:row>46</xdr:row>
      <xdr:rowOff>19050</xdr:rowOff>
    </xdr:from>
    <xdr:to>
      <xdr:col>3</xdr:col>
      <xdr:colOff>581025</xdr:colOff>
      <xdr:row>46</xdr:row>
      <xdr:rowOff>1495425</xdr:rowOff>
    </xdr:to>
    <xdr:pic>
      <xdr:nvPicPr>
        <xdr:cNvPr id="220" name="Picture 219">
          <a:extLst>
            <a:ext uri="{FF2B5EF4-FFF2-40B4-BE49-F238E27FC236}">
              <a16:creationId xmlns:a16="http://schemas.microsoft.com/office/drawing/2014/main" id="{E642F529-B810-4BBC-9DDD-E2502C1B67AC}"/>
            </a:ext>
            <a:ext uri="{147F2762-F138-4A5C-976F-8EAC2B608ADB}">
              <a16:predDERef xmlns:a16="http://schemas.microsoft.com/office/drawing/2014/main" pred="{EDFC67B8-DD54-485B-861B-155A569D13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847850" y="18916650"/>
          <a:ext cx="1076325" cy="1476375"/>
        </a:xfrm>
        <a:prstGeom prst="rect">
          <a:avLst/>
        </a:prstGeom>
      </xdr:spPr>
    </xdr:pic>
    <xdr:clientData/>
  </xdr:twoCellAnchor>
  <xdr:twoCellAnchor editAs="oneCell">
    <xdr:from>
      <xdr:col>4</xdr:col>
      <xdr:colOff>657225</xdr:colOff>
      <xdr:row>44</xdr:row>
      <xdr:rowOff>85725</xdr:rowOff>
    </xdr:from>
    <xdr:to>
      <xdr:col>5</xdr:col>
      <xdr:colOff>619125</xdr:colOff>
      <xdr:row>44</xdr:row>
      <xdr:rowOff>1438275</xdr:rowOff>
    </xdr:to>
    <xdr:pic>
      <xdr:nvPicPr>
        <xdr:cNvPr id="226" name="Picture 225">
          <a:extLst>
            <a:ext uri="{FF2B5EF4-FFF2-40B4-BE49-F238E27FC236}">
              <a16:creationId xmlns:a16="http://schemas.microsoft.com/office/drawing/2014/main" id="{84EB88CB-7FB4-4553-91D9-DDF4AD229AA3}"/>
            </a:ext>
            <a:ext uri="{147F2762-F138-4A5C-976F-8EAC2B608ADB}">
              <a16:predDERef xmlns:a16="http://schemas.microsoft.com/office/drawing/2014/main" pred="{E642F529-B810-4BBC-9DDD-E2502C1B67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4162425" y="15935325"/>
          <a:ext cx="971550" cy="1352550"/>
        </a:xfrm>
        <a:prstGeom prst="rect">
          <a:avLst/>
        </a:prstGeom>
      </xdr:spPr>
    </xdr:pic>
    <xdr:clientData/>
  </xdr:twoCellAnchor>
  <xdr:twoCellAnchor editAs="oneCell">
    <xdr:from>
      <xdr:col>12</xdr:col>
      <xdr:colOff>685800</xdr:colOff>
      <xdr:row>44</xdr:row>
      <xdr:rowOff>38100</xdr:rowOff>
    </xdr:from>
    <xdr:to>
      <xdr:col>13</xdr:col>
      <xdr:colOff>704850</xdr:colOff>
      <xdr:row>44</xdr:row>
      <xdr:rowOff>1476375</xdr:rowOff>
    </xdr:to>
    <xdr:pic>
      <xdr:nvPicPr>
        <xdr:cNvPr id="239" name="Picture 238">
          <a:extLst>
            <a:ext uri="{FF2B5EF4-FFF2-40B4-BE49-F238E27FC236}">
              <a16:creationId xmlns:a16="http://schemas.microsoft.com/office/drawing/2014/main" id="{E98C2432-029D-4B45-B1FC-7446BCE50AF6}"/>
            </a:ext>
            <a:ext uri="{147F2762-F138-4A5C-976F-8EAC2B608ADB}">
              <a16:predDERef xmlns:a16="http://schemas.microsoft.com/office/drawing/2014/main" pred="{84EB88CB-7FB4-4553-91D9-DDF4AD229A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3515975" y="15887700"/>
          <a:ext cx="1019175" cy="1438275"/>
        </a:xfrm>
        <a:prstGeom prst="rect">
          <a:avLst/>
        </a:prstGeom>
      </xdr:spPr>
    </xdr:pic>
    <xdr:clientData/>
  </xdr:twoCellAnchor>
  <xdr:twoCellAnchor editAs="oneCell">
    <xdr:from>
      <xdr:col>6</xdr:col>
      <xdr:colOff>447675</xdr:colOff>
      <xdr:row>26</xdr:row>
      <xdr:rowOff>38100</xdr:rowOff>
    </xdr:from>
    <xdr:to>
      <xdr:col>7</xdr:col>
      <xdr:colOff>771525</xdr:colOff>
      <xdr:row>26</xdr:row>
      <xdr:rowOff>1257300</xdr:rowOff>
    </xdr:to>
    <xdr:pic>
      <xdr:nvPicPr>
        <xdr:cNvPr id="19" name="Picture 76">
          <a:extLst>
            <a:ext uri="{FF2B5EF4-FFF2-40B4-BE49-F238E27FC236}">
              <a16:creationId xmlns:a16="http://schemas.microsoft.com/office/drawing/2014/main" id="{5E3CBC69-DB4B-E44E-9C01-526CFE1C1688}"/>
            </a:ext>
            <a:ext uri="{147F2762-F138-4A5C-976F-8EAC2B608ADB}">
              <a16:predDERef xmlns:a16="http://schemas.microsoft.com/office/drawing/2014/main" pred="{E98C2432-029D-4B45-B1FC-7446BCE50A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6210300" y="8753475"/>
          <a:ext cx="1419225" cy="1219200"/>
        </a:xfrm>
        <a:prstGeom prst="rect">
          <a:avLst/>
        </a:prstGeom>
      </xdr:spPr>
    </xdr:pic>
    <xdr:clientData/>
  </xdr:twoCellAnchor>
  <xdr:twoCellAnchor editAs="oneCell">
    <xdr:from>
      <xdr:col>10</xdr:col>
      <xdr:colOff>762000</xdr:colOff>
      <xdr:row>6</xdr:row>
      <xdr:rowOff>76200</xdr:rowOff>
    </xdr:from>
    <xdr:to>
      <xdr:col>11</xdr:col>
      <xdr:colOff>742950</xdr:colOff>
      <xdr:row>6</xdr:row>
      <xdr:rowOff>1190625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95D11CE3-AC11-43E5-9F2F-71444E390E7B}"/>
            </a:ext>
            <a:ext uri="{147F2762-F138-4A5C-976F-8EAC2B608ADB}">
              <a16:predDERef xmlns:a16="http://schemas.microsoft.com/office/drawing/2014/main" pred="{5E3CBC69-DB4B-E44E-9C01-526CFE1C16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0915650" y="1447800"/>
          <a:ext cx="1009650" cy="1114425"/>
        </a:xfrm>
        <a:prstGeom prst="rect">
          <a:avLst/>
        </a:prstGeom>
      </xdr:spPr>
    </xdr:pic>
    <xdr:clientData/>
  </xdr:twoCellAnchor>
  <xdr:twoCellAnchor editAs="oneCell">
    <xdr:from>
      <xdr:col>10</xdr:col>
      <xdr:colOff>742950</xdr:colOff>
      <xdr:row>7</xdr:row>
      <xdr:rowOff>57150</xdr:rowOff>
    </xdr:from>
    <xdr:to>
      <xdr:col>11</xdr:col>
      <xdr:colOff>723900</xdr:colOff>
      <xdr:row>7</xdr:row>
      <xdr:rowOff>1171575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D8C35F5D-A1F1-4F2D-8BD2-92CD9436BE98}"/>
            </a:ext>
            <a:ext uri="{147F2762-F138-4A5C-976F-8EAC2B608ADB}">
              <a16:predDERef xmlns:a16="http://schemas.microsoft.com/office/drawing/2014/main" pred="{95D11CE3-AC11-43E5-9F2F-71444E390E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0896600" y="2762250"/>
          <a:ext cx="1009650" cy="1114425"/>
        </a:xfrm>
        <a:prstGeom prst="rect">
          <a:avLst/>
        </a:prstGeom>
      </xdr:spPr>
    </xdr:pic>
    <xdr:clientData/>
  </xdr:twoCellAnchor>
  <xdr:twoCellAnchor editAs="oneCell">
    <xdr:from>
      <xdr:col>10</xdr:col>
      <xdr:colOff>762000</xdr:colOff>
      <xdr:row>8</xdr:row>
      <xdr:rowOff>104775</xdr:rowOff>
    </xdr:from>
    <xdr:to>
      <xdr:col>11</xdr:col>
      <xdr:colOff>742950</xdr:colOff>
      <xdr:row>8</xdr:row>
      <xdr:rowOff>1219200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AAF1B621-CF64-47C9-A7FC-6BBA7FA0CCA4}"/>
            </a:ext>
            <a:ext uri="{147F2762-F138-4A5C-976F-8EAC2B608ADB}">
              <a16:predDERef xmlns:a16="http://schemas.microsoft.com/office/drawing/2014/main" pred="{D8C35F5D-A1F1-4F2D-8BD2-92CD9436BE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0915650" y="4143375"/>
          <a:ext cx="1009650" cy="1114425"/>
        </a:xfrm>
        <a:prstGeom prst="rect">
          <a:avLst/>
        </a:prstGeom>
      </xdr:spPr>
    </xdr:pic>
    <xdr:clientData/>
  </xdr:twoCellAnchor>
  <xdr:twoCellAnchor editAs="oneCell">
    <xdr:from>
      <xdr:col>6</xdr:col>
      <xdr:colOff>466725</xdr:colOff>
      <xdr:row>27</xdr:row>
      <xdr:rowOff>57150</xdr:rowOff>
    </xdr:from>
    <xdr:to>
      <xdr:col>7</xdr:col>
      <xdr:colOff>790575</xdr:colOff>
      <xdr:row>27</xdr:row>
      <xdr:rowOff>1276350</xdr:rowOff>
    </xdr:to>
    <xdr:pic>
      <xdr:nvPicPr>
        <xdr:cNvPr id="23" name="Picture 76">
          <a:extLst>
            <a:ext uri="{FF2B5EF4-FFF2-40B4-BE49-F238E27FC236}">
              <a16:creationId xmlns:a16="http://schemas.microsoft.com/office/drawing/2014/main" id="{F6A7F1C0-3703-4683-A88A-BD91F2654F65}"/>
            </a:ext>
            <a:ext uri="{147F2762-F138-4A5C-976F-8EAC2B608ADB}">
              <a16:predDERef xmlns:a16="http://schemas.microsoft.com/office/drawing/2014/main" pred="{AAF1B621-CF64-47C9-A7FC-6BBA7FA0CC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6229350" y="10077450"/>
          <a:ext cx="1419225" cy="1219200"/>
        </a:xfrm>
        <a:prstGeom prst="rect">
          <a:avLst/>
        </a:prstGeom>
      </xdr:spPr>
    </xdr:pic>
    <xdr:clientData/>
  </xdr:twoCellAnchor>
  <xdr:twoCellAnchor editAs="oneCell">
    <xdr:from>
      <xdr:col>6</xdr:col>
      <xdr:colOff>504825</xdr:colOff>
      <xdr:row>28</xdr:row>
      <xdr:rowOff>85725</xdr:rowOff>
    </xdr:from>
    <xdr:to>
      <xdr:col>7</xdr:col>
      <xdr:colOff>828675</xdr:colOff>
      <xdr:row>28</xdr:row>
      <xdr:rowOff>1304925</xdr:rowOff>
    </xdr:to>
    <xdr:pic>
      <xdr:nvPicPr>
        <xdr:cNvPr id="27" name="Picture 76">
          <a:extLst>
            <a:ext uri="{FF2B5EF4-FFF2-40B4-BE49-F238E27FC236}">
              <a16:creationId xmlns:a16="http://schemas.microsoft.com/office/drawing/2014/main" id="{F2260EB2-34E4-4732-BE35-DE9467ECF480}"/>
            </a:ext>
            <a:ext uri="{147F2762-F138-4A5C-976F-8EAC2B608ADB}">
              <a16:predDERef xmlns:a16="http://schemas.microsoft.com/office/drawing/2014/main" pred="{F6A7F1C0-3703-4683-A88A-BD91F2654F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6267450" y="11515725"/>
          <a:ext cx="1419225" cy="12192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807A9E-8A2E-45C8-A033-344E6E843227}">
  <sheetPr>
    <pageSetUpPr fitToPage="1"/>
  </sheetPr>
  <dimension ref="A1:I48"/>
  <sheetViews>
    <sheetView topLeftCell="A41" zoomScaleNormal="100" workbookViewId="0">
      <selection activeCell="D55" sqref="D55"/>
    </sheetView>
  </sheetViews>
  <sheetFormatPr baseColWidth="10" defaultColWidth="8.83203125" defaultRowHeight="15" x14ac:dyDescent="0.2"/>
  <cols>
    <col min="1" max="1" width="4.5" customWidth="1"/>
    <col min="2" max="2" width="20.5" customWidth="1"/>
    <col min="3" max="3" width="17.83203125" customWidth="1"/>
    <col min="4" max="4" width="19.83203125" customWidth="1"/>
    <col min="5" max="5" width="15" customWidth="1"/>
    <col min="6" max="6" width="17.5" customWidth="1"/>
    <col min="7" max="7" width="16.83203125" customWidth="1"/>
    <col min="8" max="8" width="41" bestFit="1" customWidth="1"/>
  </cols>
  <sheetData>
    <row r="1" spans="1:9" x14ac:dyDescent="0.2">
      <c r="B1" s="50"/>
      <c r="C1" s="50"/>
      <c r="D1" s="50"/>
      <c r="E1" s="50"/>
      <c r="F1" s="50"/>
      <c r="G1" s="50"/>
    </row>
    <row r="2" spans="1:9" x14ac:dyDescent="0.2">
      <c r="A2" s="50"/>
      <c r="B2" s="50"/>
      <c r="C2" s="50"/>
      <c r="D2" s="50"/>
      <c r="E2" s="50"/>
      <c r="F2" s="50"/>
      <c r="G2" s="50"/>
    </row>
    <row r="3" spans="1:9" ht="23" x14ac:dyDescent="0.25">
      <c r="A3" s="50"/>
      <c r="B3" s="50"/>
      <c r="C3" s="50"/>
      <c r="E3" s="61" t="s">
        <v>0</v>
      </c>
      <c r="F3" s="50"/>
      <c r="G3" s="50"/>
    </row>
    <row r="4" spans="1:9" x14ac:dyDescent="0.2">
      <c r="A4" s="50"/>
      <c r="B4" s="50"/>
      <c r="C4" s="50"/>
      <c r="D4" s="50"/>
      <c r="E4" s="50"/>
      <c r="F4" s="50"/>
      <c r="G4" s="50"/>
    </row>
    <row r="5" spans="1:9" x14ac:dyDescent="0.2">
      <c r="A5" s="50"/>
      <c r="B5" s="50"/>
      <c r="C5" s="50"/>
      <c r="D5" s="50"/>
      <c r="E5" s="50"/>
      <c r="F5" s="50"/>
      <c r="G5" s="50"/>
    </row>
    <row r="6" spans="1:9" ht="15.75" customHeight="1" x14ac:dyDescent="0.2">
      <c r="A6" s="206" t="s">
        <v>1</v>
      </c>
      <c r="B6" s="206"/>
      <c r="C6" s="206"/>
      <c r="D6" s="206"/>
      <c r="E6" s="206"/>
      <c r="F6" s="206"/>
      <c r="G6" s="206"/>
    </row>
    <row r="7" spans="1:9" ht="14.25" customHeight="1" x14ac:dyDescent="0.2">
      <c r="A7" s="206"/>
      <c r="B7" s="206"/>
      <c r="C7" s="206"/>
      <c r="D7" s="206"/>
      <c r="E7" s="206"/>
      <c r="F7" s="206"/>
      <c r="G7" s="206"/>
    </row>
    <row r="8" spans="1:9" ht="15" customHeight="1" x14ac:dyDescent="0.2">
      <c r="A8" s="206"/>
      <c r="B8" s="206"/>
      <c r="C8" s="206"/>
      <c r="D8" s="206"/>
      <c r="E8" s="206"/>
      <c r="F8" s="206"/>
      <c r="G8" s="206"/>
      <c r="H8" s="188"/>
      <c r="I8" s="188"/>
    </row>
    <row r="9" spans="1:9" ht="24.75" customHeight="1" x14ac:dyDescent="0.2">
      <c r="A9" s="206"/>
      <c r="B9" s="206"/>
      <c r="C9" s="206"/>
      <c r="D9" s="206"/>
      <c r="E9" s="206"/>
      <c r="F9" s="206"/>
      <c r="G9" s="206"/>
      <c r="H9" s="188"/>
      <c r="I9" s="188"/>
    </row>
    <row r="10" spans="1:9" ht="16" thickBot="1" x14ac:dyDescent="0.25">
      <c r="A10" s="50"/>
      <c r="B10" s="50"/>
      <c r="C10" s="50"/>
      <c r="D10" s="50"/>
    </row>
    <row r="11" spans="1:9" ht="25" thickBot="1" x14ac:dyDescent="0.25">
      <c r="A11" s="50"/>
      <c r="C11" s="207" t="s">
        <v>2</v>
      </c>
      <c r="D11" s="208"/>
      <c r="E11" s="209"/>
    </row>
    <row r="12" spans="1:9" ht="17" x14ac:dyDescent="0.2">
      <c r="A12" s="50"/>
      <c r="C12" s="85" t="s">
        <v>3</v>
      </c>
      <c r="D12" s="86" t="s">
        <v>4</v>
      </c>
      <c r="E12" s="87" t="s">
        <v>5</v>
      </c>
    </row>
    <row r="13" spans="1:9" ht="16" x14ac:dyDescent="0.2">
      <c r="A13" s="50"/>
      <c r="C13" s="169" t="s">
        <v>6</v>
      </c>
      <c r="D13" s="170">
        <v>12</v>
      </c>
      <c r="E13" s="171">
        <v>0.43</v>
      </c>
    </row>
    <row r="14" spans="1:9" ht="16" x14ac:dyDescent="0.2">
      <c r="A14" s="50"/>
      <c r="C14" s="169"/>
      <c r="D14" s="170"/>
      <c r="E14" s="171"/>
      <c r="F14" s="88"/>
    </row>
    <row r="15" spans="1:9" ht="16" x14ac:dyDescent="0.2">
      <c r="A15" s="50"/>
      <c r="C15" s="169"/>
      <c r="D15" s="170"/>
      <c r="E15" s="171"/>
      <c r="F15" s="88"/>
    </row>
    <row r="16" spans="1:9" ht="16" x14ac:dyDescent="0.2">
      <c r="A16" s="50"/>
      <c r="C16" s="172" t="s">
        <v>7</v>
      </c>
      <c r="D16" s="170">
        <v>5</v>
      </c>
      <c r="E16" s="173">
        <v>0.15</v>
      </c>
      <c r="F16" s="88"/>
    </row>
    <row r="17" spans="1:7" ht="16" x14ac:dyDescent="0.2">
      <c r="A17" s="50"/>
      <c r="C17" s="169"/>
      <c r="D17" s="170"/>
      <c r="E17" s="171"/>
      <c r="F17" s="88"/>
    </row>
    <row r="18" spans="1:7" ht="16" x14ac:dyDescent="0.2">
      <c r="A18" s="50"/>
      <c r="C18" s="169"/>
      <c r="D18" s="170"/>
      <c r="E18" s="171"/>
      <c r="F18" s="88"/>
    </row>
    <row r="19" spans="1:7" ht="16" x14ac:dyDescent="0.2">
      <c r="A19" s="50"/>
      <c r="C19" s="169" t="s">
        <v>8</v>
      </c>
      <c r="D19" s="170">
        <v>6</v>
      </c>
      <c r="E19" s="171">
        <v>0.3</v>
      </c>
      <c r="F19" s="88"/>
    </row>
    <row r="20" spans="1:7" ht="16" x14ac:dyDescent="0.2">
      <c r="A20" s="50"/>
      <c r="C20" s="169"/>
      <c r="D20" s="170"/>
      <c r="E20" s="171"/>
      <c r="F20" s="88"/>
    </row>
    <row r="21" spans="1:7" ht="16" x14ac:dyDescent="0.2">
      <c r="A21" s="50"/>
      <c r="C21" s="169"/>
      <c r="D21" s="170"/>
      <c r="E21" s="171"/>
      <c r="F21" s="88"/>
    </row>
    <row r="22" spans="1:7" ht="16" x14ac:dyDescent="0.2">
      <c r="A22" s="50"/>
      <c r="C22" s="169" t="s">
        <v>9</v>
      </c>
      <c r="D22" s="170">
        <v>3</v>
      </c>
      <c r="E22" s="171">
        <v>0.12</v>
      </c>
      <c r="F22" s="88"/>
    </row>
    <row r="23" spans="1:7" ht="16" x14ac:dyDescent="0.2">
      <c r="A23" s="50"/>
      <c r="C23" s="169"/>
      <c r="D23" s="170"/>
      <c r="E23" s="174"/>
      <c r="F23" s="88"/>
    </row>
    <row r="24" spans="1:7" ht="16" x14ac:dyDescent="0.2">
      <c r="A24" s="50"/>
      <c r="C24" s="169"/>
      <c r="D24" s="170"/>
      <c r="E24" s="175"/>
      <c r="F24" s="88"/>
    </row>
    <row r="25" spans="1:7" ht="17" thickBot="1" x14ac:dyDescent="0.25">
      <c r="A25" s="50"/>
      <c r="C25" s="58" t="s">
        <v>10</v>
      </c>
      <c r="D25" s="59">
        <v>26</v>
      </c>
      <c r="E25" s="60">
        <f>E13+E16+E19+E22</f>
        <v>0.99999999999999989</v>
      </c>
    </row>
    <row r="26" spans="1:7" x14ac:dyDescent="0.2">
      <c r="A26" s="50"/>
      <c r="B26" s="50"/>
      <c r="C26" s="50"/>
      <c r="D26" s="50"/>
    </row>
    <row r="27" spans="1:7" x14ac:dyDescent="0.2">
      <c r="A27" s="206" t="s">
        <v>11</v>
      </c>
      <c r="B27" s="206"/>
      <c r="C27" s="206"/>
      <c r="D27" s="206"/>
      <c r="E27" s="206"/>
      <c r="F27" s="206"/>
      <c r="G27" s="206"/>
    </row>
    <row r="28" spans="1:7" x14ac:dyDescent="0.2">
      <c r="A28" s="206"/>
      <c r="B28" s="206"/>
      <c r="C28" s="206"/>
      <c r="D28" s="206"/>
      <c r="E28" s="206"/>
      <c r="F28" s="206"/>
      <c r="G28" s="206"/>
    </row>
    <row r="29" spans="1:7" x14ac:dyDescent="0.2">
      <c r="A29" s="206"/>
      <c r="B29" s="206"/>
      <c r="C29" s="206"/>
      <c r="D29" s="206"/>
      <c r="E29" s="206"/>
      <c r="F29" s="206"/>
      <c r="G29" s="206"/>
    </row>
    <row r="30" spans="1:7" x14ac:dyDescent="0.2">
      <c r="A30" s="206"/>
      <c r="B30" s="206"/>
      <c r="C30" s="206"/>
      <c r="D30" s="206"/>
      <c r="E30" s="206"/>
      <c r="F30" s="206"/>
      <c r="G30" s="206"/>
    </row>
    <row r="31" spans="1:7" ht="17" x14ac:dyDescent="0.2">
      <c r="A31" s="182"/>
      <c r="B31" s="89" t="s">
        <v>12</v>
      </c>
      <c r="C31" s="90" t="s">
        <v>13</v>
      </c>
      <c r="D31" s="90" t="s">
        <v>14</v>
      </c>
      <c r="E31" s="182"/>
      <c r="F31" s="182"/>
      <c r="G31" s="182"/>
    </row>
    <row r="32" spans="1:7" ht="16" x14ac:dyDescent="0.2">
      <c r="A32" s="182"/>
      <c r="B32" s="182"/>
      <c r="C32" s="182"/>
      <c r="D32" s="182"/>
      <c r="E32" s="182"/>
      <c r="F32" s="182"/>
      <c r="G32" s="182"/>
    </row>
    <row r="33" spans="1:7" ht="16" thickBot="1" x14ac:dyDescent="0.25">
      <c r="A33" s="50"/>
      <c r="B33" s="50"/>
      <c r="C33" s="50"/>
      <c r="D33" s="50"/>
    </row>
    <row r="34" spans="1:7" ht="32" x14ac:dyDescent="0.2">
      <c r="A34" s="50"/>
      <c r="B34" t="s">
        <v>15</v>
      </c>
      <c r="C34" s="54" t="s">
        <v>16</v>
      </c>
      <c r="D34" s="55" t="s">
        <v>17</v>
      </c>
      <c r="E34" s="56" t="s">
        <v>18</v>
      </c>
      <c r="F34" s="57" t="s">
        <v>19</v>
      </c>
      <c r="G34" s="50"/>
    </row>
    <row r="35" spans="1:7" ht="15" customHeight="1" x14ac:dyDescent="0.2">
      <c r="A35" s="50"/>
      <c r="C35" s="169" t="s">
        <v>20</v>
      </c>
      <c r="D35" s="176" t="s">
        <v>21</v>
      </c>
      <c r="E35" s="170">
        <v>15</v>
      </c>
      <c r="F35" s="177">
        <v>30</v>
      </c>
      <c r="G35" s="50"/>
    </row>
    <row r="36" spans="1:7" ht="15" customHeight="1" x14ac:dyDescent="0.2">
      <c r="A36" s="50"/>
      <c r="C36" s="178" t="s">
        <v>22</v>
      </c>
      <c r="D36" s="176" t="s">
        <v>23</v>
      </c>
      <c r="E36" s="179">
        <v>30</v>
      </c>
      <c r="F36" s="180">
        <v>60</v>
      </c>
      <c r="G36" s="50"/>
    </row>
    <row r="37" spans="1:7" ht="32" customHeight="1" x14ac:dyDescent="0.2">
      <c r="A37" s="50"/>
      <c r="C37" s="169" t="s">
        <v>24</v>
      </c>
      <c r="D37" s="176" t="s">
        <v>25</v>
      </c>
      <c r="E37" s="170">
        <v>60</v>
      </c>
      <c r="F37" s="177">
        <v>100</v>
      </c>
      <c r="G37" s="50"/>
    </row>
    <row r="38" spans="1:7" ht="15.75" customHeight="1" x14ac:dyDescent="0.2">
      <c r="A38" s="50"/>
      <c r="B38" s="51"/>
      <c r="C38" s="51"/>
      <c r="D38" s="52"/>
      <c r="E38" s="52"/>
      <c r="F38" s="53"/>
      <c r="G38" s="50"/>
    </row>
    <row r="39" spans="1:7" ht="16" thickBot="1" x14ac:dyDescent="0.25"/>
    <row r="40" spans="1:7" ht="32" x14ac:dyDescent="0.2">
      <c r="B40" s="204" t="s">
        <v>26</v>
      </c>
      <c r="C40" s="54" t="s">
        <v>16</v>
      </c>
      <c r="D40" s="55" t="s">
        <v>17</v>
      </c>
      <c r="E40" s="56" t="s">
        <v>18</v>
      </c>
      <c r="F40" s="57" t="s">
        <v>19</v>
      </c>
    </row>
    <row r="41" spans="1:7" ht="15" customHeight="1" x14ac:dyDescent="0.2">
      <c r="B41" s="205"/>
      <c r="C41" s="169" t="s">
        <v>20</v>
      </c>
      <c r="D41" s="176" t="s">
        <v>21</v>
      </c>
      <c r="E41" s="170">
        <v>15</v>
      </c>
      <c r="F41" s="177">
        <v>25</v>
      </c>
    </row>
    <row r="42" spans="1:7" ht="15" customHeight="1" x14ac:dyDescent="0.2">
      <c r="C42" s="178" t="s">
        <v>22</v>
      </c>
      <c r="D42" s="176" t="s">
        <v>23</v>
      </c>
      <c r="E42" s="179">
        <v>30</v>
      </c>
      <c r="F42" s="180">
        <v>50</v>
      </c>
    </row>
    <row r="43" spans="1:7" ht="29" customHeight="1" x14ac:dyDescent="0.2">
      <c r="C43" s="169" t="s">
        <v>24</v>
      </c>
      <c r="D43" s="176" t="s">
        <v>25</v>
      </c>
      <c r="E43" s="170">
        <v>40</v>
      </c>
      <c r="F43" s="177">
        <v>60</v>
      </c>
    </row>
    <row r="44" spans="1:7" ht="16" thickBot="1" x14ac:dyDescent="0.25"/>
    <row r="45" spans="1:7" ht="32" x14ac:dyDescent="0.2">
      <c r="B45" s="169" t="s">
        <v>9</v>
      </c>
      <c r="C45" s="54" t="s">
        <v>16</v>
      </c>
      <c r="D45" s="55" t="s">
        <v>17</v>
      </c>
      <c r="E45" s="56" t="s">
        <v>18</v>
      </c>
      <c r="F45" s="57" t="s">
        <v>19</v>
      </c>
    </row>
    <row r="46" spans="1:7" ht="15" customHeight="1" x14ac:dyDescent="0.2">
      <c r="C46" s="169" t="s">
        <v>20</v>
      </c>
      <c r="D46" s="176" t="s">
        <v>21</v>
      </c>
      <c r="E46" s="170">
        <v>15</v>
      </c>
      <c r="F46" s="177">
        <v>25</v>
      </c>
    </row>
    <row r="47" spans="1:7" ht="15" customHeight="1" x14ac:dyDescent="0.2">
      <c r="C47" s="178" t="s">
        <v>22</v>
      </c>
      <c r="D47" s="176" t="s">
        <v>23</v>
      </c>
      <c r="E47" s="179">
        <v>15</v>
      </c>
      <c r="F47" s="180">
        <v>35</v>
      </c>
    </row>
    <row r="48" spans="1:7" ht="31" customHeight="1" x14ac:dyDescent="0.2">
      <c r="C48" s="169" t="s">
        <v>24</v>
      </c>
      <c r="D48" s="176" t="s">
        <v>25</v>
      </c>
      <c r="E48" s="170">
        <v>20</v>
      </c>
      <c r="F48" s="177">
        <v>50</v>
      </c>
    </row>
  </sheetData>
  <mergeCells count="4">
    <mergeCell ref="B40:B41"/>
    <mergeCell ref="A6:G9"/>
    <mergeCell ref="A27:G30"/>
    <mergeCell ref="C11:E11"/>
  </mergeCells>
  <pageMargins left="0.25" right="0.25" top="0.75" bottom="0.75" header="0.3" footer="0.3"/>
  <pageSetup scale="90" fitToWidth="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Z106"/>
  <sheetViews>
    <sheetView zoomScale="68" workbookViewId="0">
      <pane xSplit="1" topLeftCell="E1" activePane="topRight" state="frozen"/>
      <selection activeCell="O6" sqref="O6:O14"/>
      <selection pane="topRight" activeCell="E71" sqref="E71"/>
    </sheetView>
  </sheetViews>
  <sheetFormatPr baseColWidth="10" defaultColWidth="8.83203125" defaultRowHeight="15" x14ac:dyDescent="0.2"/>
  <cols>
    <col min="1" max="1" width="19.33203125" bestFit="1" customWidth="1"/>
    <col min="2" max="2" width="15.33203125" bestFit="1" customWidth="1"/>
    <col min="3" max="3" width="12.6640625" bestFit="1" customWidth="1"/>
    <col min="4" max="4" width="15.83203125" customWidth="1"/>
    <col min="5" max="5" width="11" customWidth="1"/>
    <col min="6" max="6" width="21.1640625" bestFit="1" customWidth="1"/>
    <col min="7" max="7" width="11.1640625" bestFit="1" customWidth="1"/>
    <col min="8" max="8" width="15.83203125" customWidth="1"/>
    <col min="9" max="9" width="19.6640625" bestFit="1" customWidth="1"/>
    <col min="10" max="10" width="12.1640625" customWidth="1"/>
    <col min="11" max="12" width="12.1640625" bestFit="1" customWidth="1"/>
    <col min="13" max="13" width="11" customWidth="1"/>
    <col min="14" max="14" width="13.1640625" customWidth="1"/>
    <col min="15" max="15" width="17.83203125" customWidth="1"/>
    <col min="16" max="16" width="17" bestFit="1" customWidth="1"/>
    <col min="19" max="19" width="10.5" bestFit="1" customWidth="1"/>
    <col min="26" max="26" width="9.1640625" bestFit="1" customWidth="1"/>
  </cols>
  <sheetData>
    <row r="1" spans="1:15" ht="26" x14ac:dyDescent="0.2">
      <c r="A1" s="221" t="s">
        <v>27</v>
      </c>
      <c r="B1" s="221"/>
      <c r="C1" s="221"/>
      <c r="D1" s="221"/>
      <c r="E1" s="221"/>
      <c r="F1" s="221"/>
      <c r="G1" s="221"/>
      <c r="H1" s="221"/>
      <c r="I1" s="221"/>
      <c r="J1" s="221"/>
      <c r="K1" s="221"/>
      <c r="L1" s="221"/>
      <c r="M1" s="221"/>
      <c r="N1" s="221"/>
      <c r="O1" s="221"/>
    </row>
    <row r="2" spans="1:15" ht="29.25" customHeight="1" x14ac:dyDescent="0.2">
      <c r="A2" s="222"/>
      <c r="B2" s="222"/>
      <c r="C2" s="222"/>
      <c r="D2" s="222"/>
      <c r="E2" s="222"/>
      <c r="F2" s="222"/>
      <c r="G2" s="222"/>
      <c r="H2" s="222"/>
      <c r="I2" s="222"/>
      <c r="J2" s="222"/>
      <c r="K2" s="222"/>
      <c r="L2" s="222"/>
      <c r="M2" s="222"/>
      <c r="N2" s="222"/>
      <c r="O2" s="222"/>
    </row>
    <row r="3" spans="1:15" ht="18.5" customHeight="1" thickBot="1" x14ac:dyDescent="0.25">
      <c r="A3" s="223"/>
      <c r="B3" s="223"/>
      <c r="C3" s="223"/>
      <c r="D3" s="223"/>
      <c r="E3" s="223"/>
      <c r="F3" s="223"/>
      <c r="G3" s="223"/>
      <c r="H3" s="223"/>
      <c r="I3" s="223"/>
      <c r="J3" s="223"/>
      <c r="K3" s="223"/>
      <c r="L3" s="223"/>
      <c r="M3" s="223"/>
      <c r="N3" s="223"/>
      <c r="O3" s="223"/>
    </row>
    <row r="4" spans="1:15" ht="15" customHeight="1" x14ac:dyDescent="0.2">
      <c r="A4" s="166" t="s">
        <v>28</v>
      </c>
      <c r="B4" s="166" t="s">
        <v>29</v>
      </c>
      <c r="C4" s="164" t="s">
        <v>30</v>
      </c>
      <c r="D4" s="164" t="s">
        <v>31</v>
      </c>
      <c r="E4" s="164" t="s">
        <v>32</v>
      </c>
      <c r="F4" s="164" t="s">
        <v>33</v>
      </c>
      <c r="G4" s="164" t="s">
        <v>34</v>
      </c>
      <c r="H4" s="164" t="s">
        <v>35</v>
      </c>
      <c r="I4" s="164" t="s">
        <v>36</v>
      </c>
      <c r="J4" s="164" t="s">
        <v>37</v>
      </c>
      <c r="K4" s="82" t="s">
        <v>38</v>
      </c>
      <c r="L4" s="84"/>
      <c r="M4" s="82" t="s">
        <v>39</v>
      </c>
      <c r="N4" s="83"/>
      <c r="O4" s="167" t="s">
        <v>40</v>
      </c>
    </row>
    <row r="5" spans="1:15" x14ac:dyDescent="0.2">
      <c r="A5" s="166"/>
      <c r="B5" s="166"/>
      <c r="C5" s="165"/>
      <c r="D5" s="165"/>
      <c r="E5" s="165"/>
      <c r="F5" s="165"/>
      <c r="G5" s="165"/>
      <c r="H5" s="165"/>
      <c r="I5" s="165"/>
      <c r="J5" s="165"/>
      <c r="K5" s="1" t="s">
        <v>41</v>
      </c>
      <c r="L5" s="1" t="s">
        <v>42</v>
      </c>
      <c r="M5" s="1" t="s">
        <v>41</v>
      </c>
      <c r="N5" s="2" t="s">
        <v>42</v>
      </c>
      <c r="O5" s="168"/>
    </row>
    <row r="6" spans="1:15" ht="75" customHeight="1" x14ac:dyDescent="0.2">
      <c r="A6" s="3" t="s">
        <v>15</v>
      </c>
      <c r="B6" s="93" t="s">
        <v>43</v>
      </c>
      <c r="C6" s="93" t="s">
        <v>44</v>
      </c>
      <c r="D6" s="198">
        <v>29.95</v>
      </c>
      <c r="E6" s="94"/>
      <c r="F6" s="93" t="s">
        <v>183</v>
      </c>
      <c r="G6" s="93" t="s">
        <v>45</v>
      </c>
      <c r="H6" s="93"/>
      <c r="I6" s="97" t="s">
        <v>46</v>
      </c>
      <c r="J6" s="130">
        <f>K6+M6</f>
        <v>60</v>
      </c>
      <c r="K6" s="6">
        <v>60</v>
      </c>
      <c r="L6" s="157">
        <f>K6*D6</f>
        <v>1797</v>
      </c>
      <c r="M6" s="7"/>
      <c r="N6" s="158">
        <f>M6*D6</f>
        <v>0</v>
      </c>
      <c r="O6" s="159">
        <f>L6+N6</f>
        <v>1797</v>
      </c>
    </row>
    <row r="7" spans="1:15" ht="75" customHeight="1" x14ac:dyDescent="0.2">
      <c r="A7" s="3" t="s">
        <v>15</v>
      </c>
      <c r="B7" s="98" t="s">
        <v>43</v>
      </c>
      <c r="C7" s="99" t="s">
        <v>44</v>
      </c>
      <c r="D7" s="195">
        <v>29.95</v>
      </c>
      <c r="E7" s="100"/>
      <c r="F7" s="99" t="s">
        <v>183</v>
      </c>
      <c r="G7" s="99" t="s">
        <v>45</v>
      </c>
      <c r="H7" s="99"/>
      <c r="I7" s="101" t="s">
        <v>48</v>
      </c>
      <c r="J7" s="130">
        <f t="shared" ref="J7:J14" si="0">K7+M7</f>
        <v>62</v>
      </c>
      <c r="K7" s="11"/>
      <c r="L7" s="157">
        <f>K7*D7</f>
        <v>0</v>
      </c>
      <c r="M7" s="129">
        <v>62</v>
      </c>
      <c r="N7" s="158">
        <f t="shared" ref="N7:N14" si="1">M7*D7</f>
        <v>1856.8999999999999</v>
      </c>
      <c r="O7" s="159">
        <f t="shared" ref="O7:O14" si="2">L7+N7</f>
        <v>1856.8999999999999</v>
      </c>
    </row>
    <row r="8" spans="1:15" ht="75" customHeight="1" x14ac:dyDescent="0.2">
      <c r="A8" s="3" t="s">
        <v>15</v>
      </c>
      <c r="B8" s="98" t="s">
        <v>43</v>
      </c>
      <c r="C8" s="99" t="s">
        <v>44</v>
      </c>
      <c r="D8" s="195">
        <v>29.95</v>
      </c>
      <c r="E8" s="100"/>
      <c r="F8" s="99" t="s">
        <v>183</v>
      </c>
      <c r="G8" s="99" t="s">
        <v>45</v>
      </c>
      <c r="H8" s="99"/>
      <c r="I8" s="101" t="s">
        <v>49</v>
      </c>
      <c r="J8" s="130">
        <f t="shared" si="0"/>
        <v>80</v>
      </c>
      <c r="K8" s="11"/>
      <c r="L8" s="157">
        <f t="shared" ref="L8:L14" si="3">K8*D8</f>
        <v>0</v>
      </c>
      <c r="M8" s="129">
        <v>80</v>
      </c>
      <c r="N8" s="158">
        <f t="shared" si="1"/>
        <v>2396</v>
      </c>
      <c r="O8" s="159">
        <f t="shared" si="2"/>
        <v>2396</v>
      </c>
    </row>
    <row r="9" spans="1:15" s="105" customFormat="1" ht="75" customHeight="1" x14ac:dyDescent="0.2">
      <c r="A9" s="22" t="s">
        <v>15</v>
      </c>
      <c r="B9" s="93" t="s">
        <v>43</v>
      </c>
      <c r="C9" s="91" t="s">
        <v>50</v>
      </c>
      <c r="D9" s="197">
        <v>39.950000000000003</v>
      </c>
      <c r="E9" s="93"/>
      <c r="F9" s="91" t="s">
        <v>51</v>
      </c>
      <c r="G9" s="197" t="s">
        <v>52</v>
      </c>
      <c r="H9" s="92"/>
      <c r="I9" s="91" t="s">
        <v>46</v>
      </c>
      <c r="J9" s="200">
        <f t="shared" si="0"/>
        <v>30</v>
      </c>
      <c r="K9" s="200">
        <v>30</v>
      </c>
      <c r="L9" s="201">
        <f t="shared" si="3"/>
        <v>1198.5</v>
      </c>
      <c r="M9" s="144"/>
      <c r="N9" s="202">
        <f t="shared" si="1"/>
        <v>0</v>
      </c>
      <c r="O9" s="203">
        <f t="shared" si="2"/>
        <v>1198.5</v>
      </c>
    </row>
    <row r="10" spans="1:15" ht="75" customHeight="1" x14ac:dyDescent="0.2">
      <c r="A10" s="3" t="s">
        <v>15</v>
      </c>
      <c r="B10" s="93" t="s">
        <v>43</v>
      </c>
      <c r="C10" s="91" t="s">
        <v>50</v>
      </c>
      <c r="D10" s="197">
        <v>39.950000000000003</v>
      </c>
      <c r="E10" s="92"/>
      <c r="F10" s="91" t="s">
        <v>53</v>
      </c>
      <c r="G10" s="91" t="s">
        <v>52</v>
      </c>
      <c r="H10" s="91"/>
      <c r="I10" s="97" t="s">
        <v>54</v>
      </c>
      <c r="J10" s="130">
        <f t="shared" si="0"/>
        <v>40</v>
      </c>
      <c r="K10" s="11">
        <v>40</v>
      </c>
      <c r="L10" s="157">
        <f t="shared" si="3"/>
        <v>1598</v>
      </c>
      <c r="M10" s="129"/>
      <c r="N10" s="158">
        <f t="shared" si="1"/>
        <v>0</v>
      </c>
      <c r="O10" s="159">
        <f t="shared" si="2"/>
        <v>1598</v>
      </c>
    </row>
    <row r="11" spans="1:15" ht="75" customHeight="1" x14ac:dyDescent="0.2">
      <c r="A11" s="3" t="s">
        <v>15</v>
      </c>
      <c r="B11" s="93" t="s">
        <v>43</v>
      </c>
      <c r="C11" s="91" t="s">
        <v>50</v>
      </c>
      <c r="D11" s="197">
        <v>49.95</v>
      </c>
      <c r="E11" s="92"/>
      <c r="F11" s="91" t="s">
        <v>55</v>
      </c>
      <c r="G11" s="91" t="s">
        <v>45</v>
      </c>
      <c r="H11" s="91"/>
      <c r="I11" s="97" t="s">
        <v>56</v>
      </c>
      <c r="J11" s="130">
        <f t="shared" si="0"/>
        <v>60</v>
      </c>
      <c r="K11" s="11">
        <v>60</v>
      </c>
      <c r="L11" s="157">
        <f t="shared" si="3"/>
        <v>2997</v>
      </c>
      <c r="M11" s="129"/>
      <c r="N11" s="158">
        <f t="shared" si="1"/>
        <v>0</v>
      </c>
      <c r="O11" s="159">
        <f t="shared" si="2"/>
        <v>2997</v>
      </c>
    </row>
    <row r="12" spans="1:15" ht="75" customHeight="1" x14ac:dyDescent="0.2">
      <c r="A12" s="3" t="s">
        <v>15</v>
      </c>
      <c r="B12" s="98" t="s">
        <v>43</v>
      </c>
      <c r="C12" s="99" t="s">
        <v>50</v>
      </c>
      <c r="D12" s="195">
        <v>39.950000000000003</v>
      </c>
      <c r="E12" s="100"/>
      <c r="F12" s="99" t="s">
        <v>57</v>
      </c>
      <c r="G12" s="99" t="s">
        <v>52</v>
      </c>
      <c r="H12" s="99"/>
      <c r="I12" s="101" t="s">
        <v>58</v>
      </c>
      <c r="J12" s="130">
        <f t="shared" si="0"/>
        <v>35</v>
      </c>
      <c r="K12" s="11"/>
      <c r="L12" s="157">
        <f t="shared" si="3"/>
        <v>0</v>
      </c>
      <c r="M12" s="129">
        <v>35</v>
      </c>
      <c r="N12" s="158">
        <f t="shared" si="1"/>
        <v>1398.25</v>
      </c>
      <c r="O12" s="159">
        <f t="shared" si="2"/>
        <v>1398.25</v>
      </c>
    </row>
    <row r="13" spans="1:15" ht="75" customHeight="1" x14ac:dyDescent="0.2">
      <c r="A13" s="3" t="s">
        <v>15</v>
      </c>
      <c r="B13" s="98" t="s">
        <v>43</v>
      </c>
      <c r="C13" s="99" t="s">
        <v>50</v>
      </c>
      <c r="D13" s="195">
        <v>39.950000000000003</v>
      </c>
      <c r="E13" s="102"/>
      <c r="F13" s="99" t="s">
        <v>59</v>
      </c>
      <c r="G13" s="99" t="s">
        <v>45</v>
      </c>
      <c r="H13" s="99"/>
      <c r="I13" s="101" t="s">
        <v>60</v>
      </c>
      <c r="J13" s="130">
        <f t="shared" si="0"/>
        <v>60</v>
      </c>
      <c r="K13" s="11"/>
      <c r="L13" s="157">
        <f t="shared" si="3"/>
        <v>0</v>
      </c>
      <c r="M13" s="129">
        <v>60</v>
      </c>
      <c r="N13" s="158">
        <f t="shared" si="1"/>
        <v>2397</v>
      </c>
      <c r="O13" s="159">
        <f t="shared" si="2"/>
        <v>2397</v>
      </c>
    </row>
    <row r="14" spans="1:15" s="20" customFormat="1" ht="75" customHeight="1" x14ac:dyDescent="0.2">
      <c r="A14" s="3" t="s">
        <v>15</v>
      </c>
      <c r="B14" s="98" t="s">
        <v>43</v>
      </c>
      <c r="C14" s="99" t="s">
        <v>61</v>
      </c>
      <c r="D14" s="195">
        <v>49.95</v>
      </c>
      <c r="E14" s="102"/>
      <c r="F14" s="99" t="s">
        <v>62</v>
      </c>
      <c r="G14" s="99" t="s">
        <v>63</v>
      </c>
      <c r="H14" s="99"/>
      <c r="I14" s="101" t="s">
        <v>64</v>
      </c>
      <c r="J14" s="130">
        <f t="shared" si="0"/>
        <v>15</v>
      </c>
      <c r="K14" s="11"/>
      <c r="L14" s="159">
        <f t="shared" si="3"/>
        <v>0</v>
      </c>
      <c r="M14" s="129">
        <v>15</v>
      </c>
      <c r="N14" s="158">
        <f t="shared" si="1"/>
        <v>749.25</v>
      </c>
      <c r="O14" s="159">
        <f t="shared" si="2"/>
        <v>749.25</v>
      </c>
    </row>
    <row r="15" spans="1:15" s="20" customFormat="1" ht="14.5" customHeight="1" x14ac:dyDescent="0.2">
      <c r="A15" s="14" t="s">
        <v>65</v>
      </c>
      <c r="B15" s="213"/>
      <c r="C15" s="214"/>
      <c r="D15" s="16" t="s">
        <v>40</v>
      </c>
      <c r="E15" s="17"/>
      <c r="F15" s="16"/>
      <c r="G15" s="16"/>
      <c r="H15" s="16"/>
      <c r="I15" s="18"/>
      <c r="J15" s="16"/>
      <c r="K15" s="25">
        <f>SUM(K6:K14)</f>
        <v>190</v>
      </c>
      <c r="L15" s="160">
        <f>SUM(L6:L14)</f>
        <v>7590.5</v>
      </c>
      <c r="M15" s="25">
        <f>SUM(M6:M14)</f>
        <v>252</v>
      </c>
      <c r="N15" s="160">
        <f>SUM(N6:N14)</f>
        <v>8797.4</v>
      </c>
      <c r="O15" s="161">
        <f>SUM(O6:O14)</f>
        <v>16387.900000000001</v>
      </c>
    </row>
    <row r="16" spans="1:15" ht="14.5" customHeight="1" x14ac:dyDescent="0.2">
      <c r="A16" s="181"/>
      <c r="B16" s="21"/>
      <c r="C16" s="16"/>
      <c r="D16" s="15" t="s">
        <v>66</v>
      </c>
      <c r="E16" s="17"/>
      <c r="F16" s="16"/>
      <c r="G16" s="16"/>
      <c r="H16" s="16"/>
      <c r="I16" s="18"/>
      <c r="J16" s="16"/>
      <c r="K16" s="25"/>
      <c r="L16" s="45"/>
      <c r="M16" s="44"/>
      <c r="N16" s="45"/>
      <c r="O16" s="46"/>
    </row>
    <row r="17" spans="1:26" ht="75" customHeight="1" x14ac:dyDescent="0.2">
      <c r="A17" s="3" t="s">
        <v>15</v>
      </c>
      <c r="B17" s="93" t="s">
        <v>67</v>
      </c>
      <c r="C17" s="93" t="s">
        <v>44</v>
      </c>
      <c r="D17" s="198">
        <v>34.950000000000003</v>
      </c>
      <c r="E17" s="94"/>
      <c r="F17" s="93" t="s">
        <v>68</v>
      </c>
      <c r="G17" s="93" t="s">
        <v>45</v>
      </c>
      <c r="H17" s="93"/>
      <c r="I17" s="97" t="s">
        <v>69</v>
      </c>
      <c r="J17" s="3">
        <f t="shared" ref="J17:J23" si="4">K17+M17</f>
        <v>100</v>
      </c>
      <c r="K17" s="6">
        <v>100</v>
      </c>
      <c r="L17" s="162">
        <f t="shared" ref="L17:L23" si="5">K17*D17</f>
        <v>3495.0000000000005</v>
      </c>
      <c r="M17" s="7"/>
      <c r="N17" s="162">
        <f t="shared" ref="N17:N23" si="6">M17*D17</f>
        <v>0</v>
      </c>
      <c r="O17" s="8">
        <f t="shared" ref="O17:O23" si="7">N17+L17</f>
        <v>3495.0000000000005</v>
      </c>
    </row>
    <row r="18" spans="1:26" ht="75" customHeight="1" x14ac:dyDescent="0.2">
      <c r="A18" s="3" t="s">
        <v>15</v>
      </c>
      <c r="B18" s="93" t="s">
        <v>67</v>
      </c>
      <c r="C18" s="91" t="s">
        <v>44</v>
      </c>
      <c r="D18" s="197">
        <v>34.950000000000003</v>
      </c>
      <c r="E18" s="92"/>
      <c r="F18" s="91" t="s">
        <v>68</v>
      </c>
      <c r="G18" s="91" t="s">
        <v>45</v>
      </c>
      <c r="H18" s="91"/>
      <c r="I18" s="97" t="s">
        <v>70</v>
      </c>
      <c r="J18" s="3">
        <f t="shared" si="4"/>
        <v>80</v>
      </c>
      <c r="K18" s="11">
        <v>80</v>
      </c>
      <c r="L18" s="162">
        <f t="shared" si="5"/>
        <v>2796</v>
      </c>
      <c r="M18" s="12"/>
      <c r="N18" s="162">
        <f t="shared" si="6"/>
        <v>0</v>
      </c>
      <c r="O18" s="8">
        <f t="shared" si="7"/>
        <v>2796</v>
      </c>
      <c r="V18" s="125"/>
      <c r="W18" s="126"/>
      <c r="Z18" s="135"/>
    </row>
    <row r="19" spans="1:26" ht="75" customHeight="1" x14ac:dyDescent="0.2">
      <c r="A19" s="3" t="s">
        <v>15</v>
      </c>
      <c r="B19" s="98" t="s">
        <v>71</v>
      </c>
      <c r="C19" s="99" t="s">
        <v>44</v>
      </c>
      <c r="D19" s="195">
        <v>34.950000000000003</v>
      </c>
      <c r="E19" s="100"/>
      <c r="F19" s="99" t="s">
        <v>75</v>
      </c>
      <c r="G19" s="99" t="s">
        <v>45</v>
      </c>
      <c r="H19" s="99"/>
      <c r="I19" s="101" t="s">
        <v>49</v>
      </c>
      <c r="J19" s="3">
        <f t="shared" si="4"/>
        <v>80</v>
      </c>
      <c r="K19" s="11"/>
      <c r="L19" s="162">
        <f t="shared" si="5"/>
        <v>0</v>
      </c>
      <c r="M19" s="129">
        <v>80</v>
      </c>
      <c r="N19" s="162">
        <f t="shared" si="6"/>
        <v>2796</v>
      </c>
      <c r="O19" s="8">
        <f t="shared" si="7"/>
        <v>2796</v>
      </c>
      <c r="V19" s="125"/>
      <c r="W19" s="126"/>
      <c r="Z19" s="135"/>
    </row>
    <row r="20" spans="1:26" s="20" customFormat="1" ht="75" customHeight="1" x14ac:dyDescent="0.2">
      <c r="A20" s="3" t="s">
        <v>15</v>
      </c>
      <c r="B20" s="93" t="s">
        <v>67</v>
      </c>
      <c r="C20" s="91" t="s">
        <v>50</v>
      </c>
      <c r="D20" s="197">
        <v>44.95</v>
      </c>
      <c r="E20" s="92"/>
      <c r="F20" s="91" t="s">
        <v>155</v>
      </c>
      <c r="G20" s="91" t="s">
        <v>45</v>
      </c>
      <c r="H20" s="91"/>
      <c r="I20" s="97" t="s">
        <v>72</v>
      </c>
      <c r="J20" s="3">
        <f t="shared" si="4"/>
        <v>60</v>
      </c>
      <c r="K20" s="11">
        <v>60</v>
      </c>
      <c r="L20" s="162">
        <f t="shared" si="5"/>
        <v>2697</v>
      </c>
      <c r="M20" s="129"/>
      <c r="N20" s="162">
        <f t="shared" si="6"/>
        <v>0</v>
      </c>
      <c r="O20" s="8">
        <f t="shared" si="7"/>
        <v>2697</v>
      </c>
      <c r="V20" s="127"/>
      <c r="W20" s="128"/>
      <c r="Z20" s="128"/>
    </row>
    <row r="21" spans="1:26" s="20" customFormat="1" ht="75" customHeight="1" x14ac:dyDescent="0.2">
      <c r="A21" s="3" t="s">
        <v>15</v>
      </c>
      <c r="B21" s="93" t="s">
        <v>67</v>
      </c>
      <c r="C21" s="91" t="s">
        <v>50</v>
      </c>
      <c r="D21" s="197">
        <v>39.950000000000003</v>
      </c>
      <c r="E21" s="92"/>
      <c r="F21" s="91" t="s">
        <v>73</v>
      </c>
      <c r="G21" s="91" t="s">
        <v>52</v>
      </c>
      <c r="H21" s="91"/>
      <c r="I21" s="97" t="s">
        <v>74</v>
      </c>
      <c r="J21" s="3">
        <f t="shared" si="4"/>
        <v>45</v>
      </c>
      <c r="K21" s="11">
        <v>45</v>
      </c>
      <c r="L21" s="162">
        <f t="shared" si="5"/>
        <v>1797.7500000000002</v>
      </c>
      <c r="M21" s="129"/>
      <c r="N21" s="162">
        <f t="shared" si="6"/>
        <v>0</v>
      </c>
      <c r="O21" s="8">
        <f t="shared" si="7"/>
        <v>1797.7500000000002</v>
      </c>
      <c r="V21" s="127"/>
      <c r="W21" s="128"/>
      <c r="Z21" s="134"/>
    </row>
    <row r="22" spans="1:26" s="20" customFormat="1" ht="75" customHeight="1" x14ac:dyDescent="0.2">
      <c r="A22" s="3" t="s">
        <v>15</v>
      </c>
      <c r="B22" s="98" t="s">
        <v>71</v>
      </c>
      <c r="C22" s="99" t="s">
        <v>50</v>
      </c>
      <c r="D22" s="195">
        <v>44.95</v>
      </c>
      <c r="E22" s="100"/>
      <c r="F22" s="99" t="s">
        <v>75</v>
      </c>
      <c r="G22" s="99" t="s">
        <v>45</v>
      </c>
      <c r="H22" s="99"/>
      <c r="I22" s="101" t="s">
        <v>76</v>
      </c>
      <c r="J22" s="3">
        <f t="shared" si="4"/>
        <v>60</v>
      </c>
      <c r="K22" s="11"/>
      <c r="L22" s="162">
        <f t="shared" si="5"/>
        <v>0</v>
      </c>
      <c r="M22" s="129">
        <v>60</v>
      </c>
      <c r="N22" s="162">
        <f t="shared" si="6"/>
        <v>2697</v>
      </c>
      <c r="O22" s="8">
        <f t="shared" si="7"/>
        <v>2697</v>
      </c>
      <c r="V22" s="127"/>
      <c r="W22" s="128"/>
      <c r="Z22" s="134"/>
    </row>
    <row r="23" spans="1:26" ht="75" customHeight="1" x14ac:dyDescent="0.2">
      <c r="A23" s="3" t="s">
        <v>15</v>
      </c>
      <c r="B23" s="93" t="s">
        <v>71</v>
      </c>
      <c r="C23" s="91" t="s">
        <v>61</v>
      </c>
      <c r="D23" s="197">
        <v>49.95</v>
      </c>
      <c r="E23" s="92"/>
      <c r="F23" s="91" t="s">
        <v>77</v>
      </c>
      <c r="G23" s="91" t="s">
        <v>45</v>
      </c>
      <c r="H23" s="91"/>
      <c r="I23" s="97" t="s">
        <v>78</v>
      </c>
      <c r="J23" s="3">
        <f t="shared" si="4"/>
        <v>60</v>
      </c>
      <c r="K23" s="11">
        <v>60</v>
      </c>
      <c r="L23" s="162">
        <f t="shared" si="5"/>
        <v>2997</v>
      </c>
      <c r="M23" s="12"/>
      <c r="N23" s="162">
        <f t="shared" si="6"/>
        <v>0</v>
      </c>
      <c r="O23" s="8">
        <f t="shared" si="7"/>
        <v>2997</v>
      </c>
      <c r="P23" s="20"/>
      <c r="V23" s="125"/>
      <c r="W23" s="126"/>
      <c r="Z23" s="134"/>
    </row>
    <row r="24" spans="1:26" ht="14.5" customHeight="1" x14ac:dyDescent="0.2">
      <c r="A24" s="14" t="s">
        <v>65</v>
      </c>
      <c r="B24" s="213"/>
      <c r="C24" s="214"/>
      <c r="D24" s="16" t="s">
        <v>40</v>
      </c>
      <c r="E24" s="17"/>
      <c r="F24" s="16"/>
      <c r="G24" s="16"/>
      <c r="H24" s="16"/>
      <c r="I24" s="190"/>
      <c r="J24" s="16"/>
      <c r="K24" s="25">
        <f>SUM(K17:K23)</f>
        <v>345</v>
      </c>
      <c r="L24" s="139">
        <f>SUM(L17:L23)</f>
        <v>13782.75</v>
      </c>
      <c r="M24" s="25">
        <f>SUM(M17:M23)</f>
        <v>140</v>
      </c>
      <c r="N24" s="139">
        <f>SUM(N17:N23)</f>
        <v>5493</v>
      </c>
      <c r="O24" s="131">
        <f>SUM(O17:O23)</f>
        <v>19275.75</v>
      </c>
      <c r="U24" s="125"/>
      <c r="V24" s="125"/>
      <c r="W24" s="126"/>
    </row>
    <row r="25" spans="1:26" s="20" customFormat="1" ht="14.5" customHeight="1" x14ac:dyDescent="0.2">
      <c r="A25" s="181"/>
      <c r="B25" s="21"/>
      <c r="C25" s="16"/>
      <c r="D25" s="15" t="s">
        <v>66</v>
      </c>
      <c r="E25" s="17"/>
      <c r="F25" s="16"/>
      <c r="G25" s="16"/>
      <c r="H25" s="16"/>
      <c r="I25" s="18"/>
      <c r="J25" s="16"/>
      <c r="K25" s="25"/>
      <c r="L25" s="45"/>
      <c r="M25" s="44"/>
      <c r="N25" s="45"/>
      <c r="O25" s="46"/>
      <c r="P25" s="124"/>
    </row>
    <row r="26" spans="1:26" s="20" customFormat="1" ht="75" customHeight="1" x14ac:dyDescent="0.2">
      <c r="A26" s="3" t="s">
        <v>15</v>
      </c>
      <c r="B26" s="98" t="s">
        <v>79</v>
      </c>
      <c r="C26" s="98" t="s">
        <v>50</v>
      </c>
      <c r="D26" s="196">
        <v>49.95</v>
      </c>
      <c r="E26" s="103"/>
      <c r="F26" s="98" t="s">
        <v>80</v>
      </c>
      <c r="G26" s="98" t="s">
        <v>45</v>
      </c>
      <c r="H26" s="98"/>
      <c r="I26" s="101" t="s">
        <v>64</v>
      </c>
      <c r="J26" s="3">
        <f t="shared" ref="J26:J33" si="8">K26+M26</f>
        <v>50</v>
      </c>
      <c r="K26" s="6"/>
      <c r="L26" s="123">
        <f t="shared" ref="L26:L31" si="9">K26*D26</f>
        <v>0</v>
      </c>
      <c r="M26" s="130">
        <v>50</v>
      </c>
      <c r="N26" s="123">
        <f t="shared" ref="N26:N33" si="10">M26*D26</f>
        <v>2497.5</v>
      </c>
      <c r="O26" s="8">
        <f t="shared" ref="O26:O33" si="11">N26+L26</f>
        <v>2497.5</v>
      </c>
    </row>
    <row r="27" spans="1:26" s="20" customFormat="1" ht="75" customHeight="1" x14ac:dyDescent="0.2">
      <c r="A27" s="3" t="s">
        <v>15</v>
      </c>
      <c r="B27" s="98" t="s">
        <v>79</v>
      </c>
      <c r="C27" s="99" t="s">
        <v>50</v>
      </c>
      <c r="D27" s="195">
        <v>49.95</v>
      </c>
      <c r="E27" s="100"/>
      <c r="F27" s="99" t="s">
        <v>81</v>
      </c>
      <c r="G27" s="99" t="s">
        <v>52</v>
      </c>
      <c r="H27" s="99"/>
      <c r="I27" s="101" t="s">
        <v>82</v>
      </c>
      <c r="J27" s="3">
        <f t="shared" si="8"/>
        <v>35</v>
      </c>
      <c r="K27" s="11"/>
      <c r="L27" s="123">
        <f t="shared" si="9"/>
        <v>0</v>
      </c>
      <c r="M27" s="129">
        <v>35</v>
      </c>
      <c r="N27" s="123">
        <f t="shared" si="10"/>
        <v>1748.25</v>
      </c>
      <c r="O27" s="8">
        <f t="shared" si="11"/>
        <v>1748.25</v>
      </c>
    </row>
    <row r="28" spans="1:26" s="20" customFormat="1" ht="75" customHeight="1" x14ac:dyDescent="0.2">
      <c r="A28" s="3" t="s">
        <v>15</v>
      </c>
      <c r="B28" s="98" t="s">
        <v>79</v>
      </c>
      <c r="C28" s="99" t="s">
        <v>50</v>
      </c>
      <c r="D28" s="195">
        <v>49.95</v>
      </c>
      <c r="E28" s="100"/>
      <c r="F28" s="99" t="s">
        <v>81</v>
      </c>
      <c r="G28" s="99" t="s">
        <v>52</v>
      </c>
      <c r="H28" s="99"/>
      <c r="I28" s="101" t="s">
        <v>83</v>
      </c>
      <c r="J28" s="3">
        <f t="shared" si="8"/>
        <v>30</v>
      </c>
      <c r="K28" s="11"/>
      <c r="L28" s="123">
        <f t="shared" si="9"/>
        <v>0</v>
      </c>
      <c r="M28" s="129">
        <v>30</v>
      </c>
      <c r="N28" s="123">
        <f t="shared" si="10"/>
        <v>1498.5</v>
      </c>
      <c r="O28" s="8">
        <f t="shared" si="11"/>
        <v>1498.5</v>
      </c>
    </row>
    <row r="29" spans="1:26" ht="75" customHeight="1" x14ac:dyDescent="0.2">
      <c r="A29" s="3" t="s">
        <v>15</v>
      </c>
      <c r="B29" s="93" t="s">
        <v>79</v>
      </c>
      <c r="C29" s="91" t="s">
        <v>50</v>
      </c>
      <c r="D29" s="197">
        <v>49.95</v>
      </c>
      <c r="E29" s="92"/>
      <c r="F29" s="91" t="s">
        <v>84</v>
      </c>
      <c r="G29" s="91" t="s">
        <v>45</v>
      </c>
      <c r="H29" s="91"/>
      <c r="I29" s="97" t="s">
        <v>78</v>
      </c>
      <c r="J29" s="3">
        <f t="shared" si="8"/>
        <v>60</v>
      </c>
      <c r="K29" s="11">
        <v>60</v>
      </c>
      <c r="L29" s="123">
        <f t="shared" si="9"/>
        <v>2997</v>
      </c>
      <c r="M29" s="129"/>
      <c r="N29" s="123">
        <f t="shared" si="10"/>
        <v>0</v>
      </c>
      <c r="O29" s="8">
        <f t="shared" si="11"/>
        <v>2997</v>
      </c>
      <c r="P29" s="20"/>
    </row>
    <row r="30" spans="1:26" ht="75" customHeight="1" x14ac:dyDescent="0.2">
      <c r="A30" s="3" t="s">
        <v>15</v>
      </c>
      <c r="B30" s="93" t="s">
        <v>79</v>
      </c>
      <c r="C30" s="91" t="s">
        <v>61</v>
      </c>
      <c r="D30" s="197">
        <v>49.95</v>
      </c>
      <c r="E30" s="92"/>
      <c r="F30" s="91" t="s">
        <v>85</v>
      </c>
      <c r="G30" s="91" t="s">
        <v>63</v>
      </c>
      <c r="H30" s="91"/>
      <c r="I30" s="97" t="s">
        <v>86</v>
      </c>
      <c r="J30" s="3">
        <f t="shared" si="8"/>
        <v>15</v>
      </c>
      <c r="K30" s="11">
        <v>15</v>
      </c>
      <c r="L30" s="123">
        <f t="shared" si="9"/>
        <v>749.25</v>
      </c>
      <c r="M30" s="129"/>
      <c r="N30" s="123">
        <f t="shared" si="10"/>
        <v>0</v>
      </c>
      <c r="O30" s="8">
        <f t="shared" si="11"/>
        <v>749.25</v>
      </c>
    </row>
    <row r="31" spans="1:26" ht="75" customHeight="1" x14ac:dyDescent="0.2">
      <c r="A31" s="3" t="s">
        <v>15</v>
      </c>
      <c r="B31" s="93" t="s">
        <v>79</v>
      </c>
      <c r="C31" s="91" t="s">
        <v>61</v>
      </c>
      <c r="D31" s="197">
        <v>54.95</v>
      </c>
      <c r="E31" s="92"/>
      <c r="F31" s="91" t="s">
        <v>87</v>
      </c>
      <c r="G31" s="91" t="s">
        <v>52</v>
      </c>
      <c r="H31" s="91"/>
      <c r="I31" s="97" t="s">
        <v>86</v>
      </c>
      <c r="J31" s="3">
        <f t="shared" si="8"/>
        <v>32</v>
      </c>
      <c r="K31" s="11">
        <v>32</v>
      </c>
      <c r="L31" s="123">
        <f t="shared" si="9"/>
        <v>1758.4</v>
      </c>
      <c r="M31" s="129"/>
      <c r="N31" s="123">
        <f t="shared" si="10"/>
        <v>0</v>
      </c>
      <c r="O31" s="8">
        <f t="shared" si="11"/>
        <v>1758.4</v>
      </c>
    </row>
    <row r="32" spans="1:26" ht="75" customHeight="1" x14ac:dyDescent="0.2">
      <c r="A32" s="3" t="s">
        <v>15</v>
      </c>
      <c r="B32" s="98" t="s">
        <v>79</v>
      </c>
      <c r="C32" s="99" t="s">
        <v>61</v>
      </c>
      <c r="D32" s="195">
        <v>54.95</v>
      </c>
      <c r="E32" s="100"/>
      <c r="F32" s="99" t="s">
        <v>88</v>
      </c>
      <c r="G32" s="99" t="s">
        <v>45</v>
      </c>
      <c r="H32" s="99"/>
      <c r="I32" s="101" t="s">
        <v>58</v>
      </c>
      <c r="J32" s="3">
        <f t="shared" si="8"/>
        <v>60</v>
      </c>
      <c r="K32" s="6"/>
      <c r="L32" s="123"/>
      <c r="M32" s="129">
        <v>60</v>
      </c>
      <c r="N32" s="123">
        <f t="shared" si="10"/>
        <v>3297</v>
      </c>
      <c r="O32" s="8">
        <f t="shared" si="11"/>
        <v>3297</v>
      </c>
    </row>
    <row r="33" spans="1:18" ht="75" customHeight="1" x14ac:dyDescent="0.2">
      <c r="A33" s="3" t="s">
        <v>15</v>
      </c>
      <c r="B33" s="98" t="s">
        <v>79</v>
      </c>
      <c r="C33" s="99" t="s">
        <v>61</v>
      </c>
      <c r="D33" s="195">
        <v>54.95</v>
      </c>
      <c r="E33" s="100"/>
      <c r="F33" s="99" t="s">
        <v>88</v>
      </c>
      <c r="G33" s="99" t="s">
        <v>45</v>
      </c>
      <c r="H33" s="99"/>
      <c r="I33" s="101" t="s">
        <v>83</v>
      </c>
      <c r="J33" s="3">
        <f t="shared" si="8"/>
        <v>65</v>
      </c>
      <c r="K33" s="6"/>
      <c r="L33" s="123"/>
      <c r="M33" s="129">
        <v>65</v>
      </c>
      <c r="N33" s="123">
        <f t="shared" si="10"/>
        <v>3571.75</v>
      </c>
      <c r="O33" s="8">
        <f t="shared" si="11"/>
        <v>3571.75</v>
      </c>
    </row>
    <row r="34" spans="1:18" x14ac:dyDescent="0.2">
      <c r="A34" s="14" t="s">
        <v>65</v>
      </c>
      <c r="B34" s="213"/>
      <c r="C34" s="214"/>
      <c r="D34" s="16" t="s">
        <v>40</v>
      </c>
      <c r="E34" s="17"/>
      <c r="F34" s="16"/>
      <c r="G34" s="16"/>
      <c r="H34" s="16"/>
      <c r="I34" s="18"/>
      <c r="J34" s="16"/>
      <c r="K34" s="25">
        <f>SUM(K26:K33)</f>
        <v>107</v>
      </c>
      <c r="L34" s="139">
        <f>SUM(L26:L33)</f>
        <v>5504.65</v>
      </c>
      <c r="M34" s="25">
        <f>SUM(M26:M33)</f>
        <v>240</v>
      </c>
      <c r="N34" s="139">
        <f>SUM(N26:N33)</f>
        <v>12613</v>
      </c>
      <c r="O34" s="132">
        <f>SUM(O26:O33)</f>
        <v>18117.650000000001</v>
      </c>
    </row>
    <row r="35" spans="1:18" ht="16" x14ac:dyDescent="0.2">
      <c r="A35" s="181"/>
      <c r="B35" s="21"/>
      <c r="C35" s="16"/>
      <c r="D35" s="15" t="s">
        <v>66</v>
      </c>
      <c r="E35" s="17"/>
      <c r="F35" s="16"/>
      <c r="G35" s="16"/>
      <c r="H35" s="16"/>
      <c r="I35" s="18"/>
      <c r="J35" s="16"/>
      <c r="K35" s="25"/>
      <c r="L35" s="45"/>
      <c r="M35" s="44"/>
      <c r="N35" s="45"/>
      <c r="O35" s="46"/>
    </row>
    <row r="36" spans="1:18" ht="19" x14ac:dyDescent="0.2">
      <c r="A36" s="36" t="s">
        <v>89</v>
      </c>
      <c r="B36" s="27"/>
      <c r="C36" s="28"/>
      <c r="D36" s="29" t="s">
        <v>40</v>
      </c>
      <c r="E36" s="30"/>
      <c r="F36" s="29"/>
      <c r="G36" s="29"/>
      <c r="H36" s="29"/>
      <c r="I36" s="31"/>
      <c r="J36" s="29"/>
      <c r="K36" s="32">
        <f>SUM(K15,K24,K34)</f>
        <v>642</v>
      </c>
      <c r="L36" s="140">
        <f>SUM(L15,L24,L34)</f>
        <v>26877.9</v>
      </c>
      <c r="M36" s="32">
        <f>SUM(M15,M24,M34)</f>
        <v>632</v>
      </c>
      <c r="N36" s="140">
        <f>SUM(N15,N24,N34)</f>
        <v>26903.4</v>
      </c>
      <c r="O36" s="49">
        <f>SUM(O15,O24,O34)</f>
        <v>53781.3</v>
      </c>
    </row>
    <row r="37" spans="1:18" ht="19" x14ac:dyDescent="0.2">
      <c r="A37" s="210"/>
      <c r="B37" s="211"/>
      <c r="C37" s="212"/>
      <c r="D37" s="28" t="s">
        <v>66</v>
      </c>
      <c r="E37" s="30"/>
      <c r="F37" s="29"/>
      <c r="G37" s="29"/>
      <c r="H37" s="29"/>
      <c r="I37" s="31"/>
      <c r="J37" s="29"/>
      <c r="K37" s="32"/>
      <c r="L37" s="48"/>
      <c r="M37" s="47"/>
      <c r="N37" s="48"/>
      <c r="O37" s="49">
        <f>O99*0.43</f>
        <v>53750</v>
      </c>
      <c r="P37" s="124"/>
    </row>
    <row r="38" spans="1:18" ht="75" customHeight="1" x14ac:dyDescent="0.2">
      <c r="A38" s="3" t="s">
        <v>184</v>
      </c>
      <c r="B38" s="199" t="s">
        <v>90</v>
      </c>
      <c r="C38" s="98" t="s">
        <v>44</v>
      </c>
      <c r="D38" s="196">
        <v>44.95</v>
      </c>
      <c r="E38" s="103"/>
      <c r="F38" s="98" t="s">
        <v>185</v>
      </c>
      <c r="G38" s="98" t="s">
        <v>45</v>
      </c>
      <c r="H38" s="98"/>
      <c r="I38" s="101" t="s">
        <v>91</v>
      </c>
      <c r="J38" s="3">
        <f>K38+M38</f>
        <v>45</v>
      </c>
      <c r="K38" s="6"/>
      <c r="L38" s="162">
        <f>D38*K38</f>
        <v>0</v>
      </c>
      <c r="M38" s="130">
        <v>45</v>
      </c>
      <c r="N38" s="162">
        <f>M38*D38</f>
        <v>2022.7500000000002</v>
      </c>
      <c r="O38" s="8">
        <f>N38+L38</f>
        <v>2022.7500000000002</v>
      </c>
    </row>
    <row r="39" spans="1:18" ht="75" customHeight="1" x14ac:dyDescent="0.2">
      <c r="A39" s="3" t="s">
        <v>184</v>
      </c>
      <c r="B39" s="98" t="s">
        <v>90</v>
      </c>
      <c r="C39" s="98" t="s">
        <v>44</v>
      </c>
      <c r="D39" s="196">
        <v>44.95</v>
      </c>
      <c r="E39" s="100"/>
      <c r="F39" s="99" t="s">
        <v>185</v>
      </c>
      <c r="G39" s="99" t="s">
        <v>45</v>
      </c>
      <c r="H39" s="99"/>
      <c r="I39" s="101" t="s">
        <v>58</v>
      </c>
      <c r="J39" s="3">
        <f>K39+M39</f>
        <v>40</v>
      </c>
      <c r="K39" s="11"/>
      <c r="L39" s="162">
        <f>D39*K39</f>
        <v>0</v>
      </c>
      <c r="M39" s="129">
        <v>40</v>
      </c>
      <c r="N39" s="162">
        <f>M39*D39</f>
        <v>1798</v>
      </c>
      <c r="O39" s="8">
        <f>N39+L39</f>
        <v>1798</v>
      </c>
    </row>
    <row r="40" spans="1:18" ht="75" customHeight="1" x14ac:dyDescent="0.2">
      <c r="A40" s="3" t="s">
        <v>184</v>
      </c>
      <c r="B40" s="93" t="s">
        <v>90</v>
      </c>
      <c r="C40" s="91" t="s">
        <v>50</v>
      </c>
      <c r="D40" s="197">
        <v>54.95</v>
      </c>
      <c r="E40" s="92"/>
      <c r="F40" s="91" t="s">
        <v>92</v>
      </c>
      <c r="G40" s="91" t="s">
        <v>52</v>
      </c>
      <c r="H40" s="91"/>
      <c r="I40" s="97" t="s">
        <v>93</v>
      </c>
      <c r="J40" s="3">
        <f>K40+M40</f>
        <v>35</v>
      </c>
      <c r="K40" s="11">
        <v>35</v>
      </c>
      <c r="L40" s="162">
        <f>D40*K40</f>
        <v>1923.25</v>
      </c>
      <c r="M40" s="129"/>
      <c r="N40" s="162">
        <f>M40*D40</f>
        <v>0</v>
      </c>
      <c r="O40" s="8">
        <f>N40+L40</f>
        <v>1923.25</v>
      </c>
    </row>
    <row r="41" spans="1:18" ht="75" customHeight="1" x14ac:dyDescent="0.2">
      <c r="A41" s="3" t="s">
        <v>184</v>
      </c>
      <c r="B41" s="98" t="s">
        <v>90</v>
      </c>
      <c r="C41" s="99" t="s">
        <v>61</v>
      </c>
      <c r="D41" s="195">
        <v>59.95</v>
      </c>
      <c r="E41" s="102"/>
      <c r="F41" s="99" t="s">
        <v>94</v>
      </c>
      <c r="G41" s="99" t="s">
        <v>52</v>
      </c>
      <c r="H41" s="99"/>
      <c r="I41" s="101" t="s">
        <v>60</v>
      </c>
      <c r="J41" s="3">
        <f>K41+M41</f>
        <v>30</v>
      </c>
      <c r="K41" s="11"/>
      <c r="L41" s="162">
        <f>D41*K41</f>
        <v>0</v>
      </c>
      <c r="M41" s="129">
        <v>30</v>
      </c>
      <c r="N41" s="162">
        <f>M41*D41</f>
        <v>1798.5</v>
      </c>
      <c r="O41" s="8">
        <f>N41+L41</f>
        <v>1798.5</v>
      </c>
    </row>
    <row r="42" spans="1:18" x14ac:dyDescent="0.2">
      <c r="A42" s="14" t="s">
        <v>65</v>
      </c>
      <c r="B42" s="213"/>
      <c r="C42" s="214"/>
      <c r="D42" s="16" t="s">
        <v>40</v>
      </c>
      <c r="E42" s="17"/>
      <c r="F42" s="16"/>
      <c r="G42" s="16"/>
      <c r="H42" s="16"/>
      <c r="I42" s="18"/>
      <c r="J42" s="16"/>
      <c r="K42" s="25">
        <f>SUM(K38:K41)</f>
        <v>35</v>
      </c>
      <c r="L42" s="139">
        <f>SUM(L38:L41)</f>
        <v>1923.25</v>
      </c>
      <c r="M42" s="25">
        <f>SUM(M38:M41)</f>
        <v>115</v>
      </c>
      <c r="N42" s="139">
        <f>SUM(N38:N41)</f>
        <v>5619.25</v>
      </c>
      <c r="O42" s="131">
        <f>SUM(O38:O41)</f>
        <v>7542.5</v>
      </c>
    </row>
    <row r="43" spans="1:18" ht="16" x14ac:dyDescent="0.2">
      <c r="A43" s="181"/>
      <c r="B43" s="21"/>
      <c r="C43" s="16"/>
      <c r="D43" s="15" t="s">
        <v>66</v>
      </c>
      <c r="E43" s="17"/>
      <c r="F43" s="16"/>
      <c r="G43" s="16"/>
      <c r="H43" s="16"/>
      <c r="I43" s="18"/>
      <c r="J43" s="16"/>
      <c r="K43" s="25"/>
      <c r="L43" s="15"/>
      <c r="M43" s="19"/>
      <c r="N43" s="15"/>
      <c r="O43" s="26"/>
      <c r="R43" s="135"/>
    </row>
    <row r="44" spans="1:18" x14ac:dyDescent="0.2">
      <c r="A44" s="3"/>
      <c r="B44" s="22"/>
      <c r="C44" s="3" t="s">
        <v>44</v>
      </c>
      <c r="D44" s="4"/>
      <c r="E44" s="5"/>
      <c r="F44" s="3"/>
      <c r="G44" s="3"/>
      <c r="H44" s="3"/>
      <c r="I44" s="23"/>
      <c r="J44" s="3"/>
      <c r="K44" s="6"/>
      <c r="L44" s="3"/>
      <c r="M44" s="7"/>
      <c r="N44" s="162">
        <f>M44*D44</f>
        <v>0</v>
      </c>
      <c r="O44" s="8"/>
      <c r="R44" s="135"/>
    </row>
    <row r="45" spans="1:18" ht="75" customHeight="1" x14ac:dyDescent="0.2">
      <c r="A45" s="3" t="s">
        <v>184</v>
      </c>
      <c r="B45" s="93" t="s">
        <v>95</v>
      </c>
      <c r="C45" s="91" t="s">
        <v>50</v>
      </c>
      <c r="D45" s="197">
        <v>54.95</v>
      </c>
      <c r="E45" s="92"/>
      <c r="F45" s="91" t="s">
        <v>47</v>
      </c>
      <c r="G45" s="91" t="s">
        <v>45</v>
      </c>
      <c r="H45" s="91"/>
      <c r="I45" s="97" t="s">
        <v>96</v>
      </c>
      <c r="J45" s="3">
        <f>K45+M45</f>
        <v>45</v>
      </c>
      <c r="K45" s="11">
        <v>45</v>
      </c>
      <c r="L45" s="162">
        <f>D45*K45</f>
        <v>2472.75</v>
      </c>
      <c r="M45" s="12"/>
      <c r="N45" s="162">
        <f>M45*D45</f>
        <v>0</v>
      </c>
      <c r="O45" s="8">
        <f>N45+L45</f>
        <v>2472.75</v>
      </c>
      <c r="R45" s="135"/>
    </row>
    <row r="46" spans="1:18" ht="75" customHeight="1" x14ac:dyDescent="0.2">
      <c r="A46" s="3" t="s">
        <v>184</v>
      </c>
      <c r="B46" s="98" t="s">
        <v>95</v>
      </c>
      <c r="C46" s="99" t="s">
        <v>61</v>
      </c>
      <c r="D46" s="195">
        <v>54.95</v>
      </c>
      <c r="E46" s="100"/>
      <c r="F46" s="99" t="s">
        <v>97</v>
      </c>
      <c r="G46" s="99" t="s">
        <v>45</v>
      </c>
      <c r="H46" s="99"/>
      <c r="I46" s="101" t="s">
        <v>98</v>
      </c>
      <c r="J46" s="3">
        <f>K46+M46</f>
        <v>40</v>
      </c>
      <c r="K46" s="11"/>
      <c r="L46" s="162">
        <f>D46*K46</f>
        <v>0</v>
      </c>
      <c r="M46" s="129">
        <v>40</v>
      </c>
      <c r="N46" s="162">
        <f>M46*D46</f>
        <v>2198</v>
      </c>
      <c r="O46" s="8">
        <f>N46+L46</f>
        <v>2198</v>
      </c>
    </row>
    <row r="47" spans="1:18" ht="75" customHeight="1" x14ac:dyDescent="0.2">
      <c r="A47" s="3" t="s">
        <v>184</v>
      </c>
      <c r="B47" s="98" t="s">
        <v>95</v>
      </c>
      <c r="C47" s="99" t="s">
        <v>61</v>
      </c>
      <c r="D47" s="195">
        <v>54.95</v>
      </c>
      <c r="E47" s="100"/>
      <c r="F47" s="99" t="s">
        <v>97</v>
      </c>
      <c r="G47" s="99" t="s">
        <v>52</v>
      </c>
      <c r="H47" s="99"/>
      <c r="I47" s="101" t="s">
        <v>64</v>
      </c>
      <c r="J47" s="3">
        <f>K47+M47</f>
        <v>30</v>
      </c>
      <c r="K47" s="11"/>
      <c r="L47" s="162">
        <f>D47*K47</f>
        <v>0</v>
      </c>
      <c r="M47" s="129">
        <v>30</v>
      </c>
      <c r="N47" s="162">
        <f>M47*D47</f>
        <v>1648.5</v>
      </c>
      <c r="O47" s="8">
        <f>N47+L47</f>
        <v>1648.5</v>
      </c>
    </row>
    <row r="48" spans="1:18" ht="75" customHeight="1" x14ac:dyDescent="0.2">
      <c r="A48" s="3" t="s">
        <v>184</v>
      </c>
      <c r="B48" s="93" t="s">
        <v>95</v>
      </c>
      <c r="C48" s="91" t="s">
        <v>61</v>
      </c>
      <c r="D48" s="197">
        <v>59.95</v>
      </c>
      <c r="E48" s="92"/>
      <c r="F48" s="91" t="s">
        <v>99</v>
      </c>
      <c r="G48" s="91" t="s">
        <v>63</v>
      </c>
      <c r="H48" s="91"/>
      <c r="I48" s="97" t="s">
        <v>100</v>
      </c>
      <c r="J48" s="3">
        <f>K48+M48</f>
        <v>15</v>
      </c>
      <c r="K48" s="6">
        <v>15</v>
      </c>
      <c r="L48" s="162">
        <f>D48*K48</f>
        <v>899.25</v>
      </c>
      <c r="M48" s="12"/>
      <c r="N48" s="162">
        <f>M48*D48</f>
        <v>0</v>
      </c>
      <c r="O48" s="8">
        <f>N48+L48</f>
        <v>899.25</v>
      </c>
    </row>
    <row r="49" spans="1:18" x14ac:dyDescent="0.2">
      <c r="A49" s="14" t="s">
        <v>65</v>
      </c>
      <c r="B49" s="213"/>
      <c r="C49" s="214"/>
      <c r="D49" s="16" t="s">
        <v>40</v>
      </c>
      <c r="E49" s="17"/>
      <c r="F49" s="16"/>
      <c r="G49" s="16"/>
      <c r="H49" s="16"/>
      <c r="I49" s="18"/>
      <c r="J49" s="16"/>
      <c r="K49" s="25">
        <f>SUM(K45:K48)</f>
        <v>60</v>
      </c>
      <c r="L49" s="139">
        <f>SUM(L45:L48)</f>
        <v>3372</v>
      </c>
      <c r="M49" s="25">
        <f>SUM(M45:M48)</f>
        <v>70</v>
      </c>
      <c r="N49" s="139">
        <f>SUM(N45:N48)</f>
        <v>3846.5</v>
      </c>
      <c r="O49" s="138">
        <f>SUM(O45:O48)</f>
        <v>7218.5</v>
      </c>
    </row>
    <row r="50" spans="1:18" ht="16" x14ac:dyDescent="0.2">
      <c r="A50" s="181"/>
      <c r="B50" s="21"/>
      <c r="C50" s="16"/>
      <c r="D50" s="15" t="s">
        <v>66</v>
      </c>
      <c r="E50" s="17"/>
      <c r="F50" s="16"/>
      <c r="G50" s="16"/>
      <c r="H50" s="16"/>
      <c r="I50" s="18"/>
      <c r="J50" s="16"/>
      <c r="K50" s="25"/>
      <c r="L50" s="15"/>
      <c r="M50" s="19"/>
      <c r="N50" s="15"/>
      <c r="O50" s="26"/>
    </row>
    <row r="51" spans="1:18" ht="75" customHeight="1" x14ac:dyDescent="0.2">
      <c r="A51" s="3" t="s">
        <v>184</v>
      </c>
      <c r="B51" s="93" t="s">
        <v>101</v>
      </c>
      <c r="C51" s="93" t="s">
        <v>44</v>
      </c>
      <c r="D51" s="198">
        <v>34.950000000000003</v>
      </c>
      <c r="E51" s="94"/>
      <c r="F51" s="93" t="s">
        <v>102</v>
      </c>
      <c r="G51" s="93" t="s">
        <v>45</v>
      </c>
      <c r="H51" s="93"/>
      <c r="I51" s="97" t="s">
        <v>103</v>
      </c>
      <c r="J51" s="3">
        <f>K51+M51</f>
        <v>50</v>
      </c>
      <c r="K51" s="6">
        <v>50</v>
      </c>
      <c r="L51" s="162">
        <f>D51*K51</f>
        <v>1747.5000000000002</v>
      </c>
      <c r="M51" s="7"/>
      <c r="N51" s="3"/>
      <c r="O51" s="8">
        <f>N51+L51</f>
        <v>1747.5000000000002</v>
      </c>
    </row>
    <row r="52" spans="1:18" ht="75" customHeight="1" x14ac:dyDescent="0.2">
      <c r="A52" s="3" t="s">
        <v>184</v>
      </c>
      <c r="B52" s="93" t="s">
        <v>101</v>
      </c>
      <c r="C52" s="91" t="s">
        <v>50</v>
      </c>
      <c r="D52" s="197">
        <v>59.95</v>
      </c>
      <c r="E52" s="92"/>
      <c r="F52" s="91" t="s">
        <v>104</v>
      </c>
      <c r="G52" s="91" t="s">
        <v>52</v>
      </c>
      <c r="H52" s="91"/>
      <c r="I52" s="97" t="s">
        <v>105</v>
      </c>
      <c r="J52" s="3">
        <f>K52+M52</f>
        <v>40</v>
      </c>
      <c r="K52" s="11">
        <v>40</v>
      </c>
      <c r="L52" s="162">
        <f>D52*K52</f>
        <v>2398</v>
      </c>
      <c r="M52" s="12"/>
      <c r="N52" s="9"/>
      <c r="O52" s="8">
        <f>N52+L52</f>
        <v>2398</v>
      </c>
    </row>
    <row r="53" spans="1:18" x14ac:dyDescent="0.2">
      <c r="A53" s="4"/>
      <c r="B53" s="4"/>
      <c r="C53" s="9" t="s">
        <v>61</v>
      </c>
      <c r="D53" s="10"/>
      <c r="E53" s="24"/>
      <c r="F53" s="9"/>
      <c r="G53" s="9"/>
      <c r="H53" s="9"/>
      <c r="I53" s="23"/>
      <c r="J53" s="9"/>
      <c r="K53" s="6"/>
      <c r="L53" s="3"/>
      <c r="M53" s="12"/>
      <c r="N53" s="3"/>
      <c r="O53" s="13"/>
    </row>
    <row r="54" spans="1:18" x14ac:dyDescent="0.2">
      <c r="A54" s="14" t="s">
        <v>65</v>
      </c>
      <c r="B54" s="213"/>
      <c r="C54" s="214"/>
      <c r="D54" s="16" t="s">
        <v>40</v>
      </c>
      <c r="E54" s="17"/>
      <c r="F54" s="16"/>
      <c r="G54" s="16"/>
      <c r="H54" s="16"/>
      <c r="I54" s="18"/>
      <c r="J54" s="16"/>
      <c r="K54" s="25">
        <f>SUM(K51:K53)</f>
        <v>90</v>
      </c>
      <c r="L54" s="139">
        <f>SUM(L51:L53)</f>
        <v>4145.5</v>
      </c>
      <c r="M54" s="25">
        <f>SUM(M51:M53)</f>
        <v>0</v>
      </c>
      <c r="N54" s="139">
        <f>SUM(N51:N53)</f>
        <v>0</v>
      </c>
      <c r="O54" s="138">
        <f>SUM(O51:O53)</f>
        <v>4145.5</v>
      </c>
    </row>
    <row r="55" spans="1:18" ht="16" x14ac:dyDescent="0.2">
      <c r="A55" s="181"/>
      <c r="B55" s="21"/>
      <c r="C55" s="16"/>
      <c r="D55" s="15" t="s">
        <v>66</v>
      </c>
      <c r="E55" s="17"/>
      <c r="F55" s="16"/>
      <c r="G55" s="16"/>
      <c r="H55" s="16"/>
      <c r="I55" s="18"/>
      <c r="J55" s="16"/>
      <c r="K55" s="25"/>
      <c r="L55" s="15"/>
      <c r="M55" s="19"/>
      <c r="N55" s="15"/>
      <c r="O55" s="26"/>
    </row>
    <row r="56" spans="1:18" ht="19" x14ac:dyDescent="0.2">
      <c r="A56" s="36" t="s">
        <v>106</v>
      </c>
      <c r="B56" s="27"/>
      <c r="C56" s="28"/>
      <c r="D56" s="29" t="s">
        <v>40</v>
      </c>
      <c r="E56" s="30"/>
      <c r="F56" s="29"/>
      <c r="G56" s="29"/>
      <c r="H56" s="29"/>
      <c r="I56" s="31"/>
      <c r="J56" s="29"/>
      <c r="K56" s="32">
        <f>SUM(K42,K49,K54)</f>
        <v>185</v>
      </c>
      <c r="L56" s="140">
        <f>SUM(L42,L49,L54)</f>
        <v>9440.75</v>
      </c>
      <c r="M56" s="32">
        <f>SUM(M42,M49,M54)</f>
        <v>185</v>
      </c>
      <c r="N56" s="140">
        <f>SUM(N42,N49,N54)</f>
        <v>9465.75</v>
      </c>
      <c r="O56" s="49">
        <f>SUM(O42,O49,O54)</f>
        <v>18906.5</v>
      </c>
    </row>
    <row r="57" spans="1:18" ht="19" x14ac:dyDescent="0.2">
      <c r="A57" s="210"/>
      <c r="B57" s="211"/>
      <c r="C57" s="212"/>
      <c r="D57" s="28" t="s">
        <v>66</v>
      </c>
      <c r="E57" s="30"/>
      <c r="F57" s="29"/>
      <c r="G57" s="29"/>
      <c r="H57" s="29"/>
      <c r="I57" s="31"/>
      <c r="J57" s="29"/>
      <c r="K57" s="32"/>
      <c r="L57" s="28"/>
      <c r="M57" s="34"/>
      <c r="N57" s="28"/>
      <c r="O57" s="49">
        <f>O99*15%</f>
        <v>18750</v>
      </c>
    </row>
    <row r="58" spans="1:18" ht="75" customHeight="1" x14ac:dyDescent="0.2">
      <c r="A58" s="3" t="s">
        <v>201</v>
      </c>
      <c r="B58" s="93" t="s">
        <v>107</v>
      </c>
      <c r="C58" s="93" t="s">
        <v>44</v>
      </c>
      <c r="D58" s="198">
        <v>64.95</v>
      </c>
      <c r="E58" s="94"/>
      <c r="F58" s="93" t="s">
        <v>108</v>
      </c>
      <c r="G58" s="93" t="s">
        <v>45</v>
      </c>
      <c r="H58" s="93"/>
      <c r="I58" s="97" t="s">
        <v>109</v>
      </c>
      <c r="J58" s="3">
        <f t="shared" ref="J58:J66" si="12">K58+M58</f>
        <v>60</v>
      </c>
      <c r="K58" s="6">
        <v>60</v>
      </c>
      <c r="L58" s="162">
        <f t="shared" ref="L58:L66" si="13">D58*K58</f>
        <v>3897</v>
      </c>
      <c r="M58" s="7"/>
      <c r="N58" s="162">
        <f t="shared" ref="N58:N66" si="14">M58*D58</f>
        <v>0</v>
      </c>
      <c r="O58" s="8">
        <f t="shared" ref="O58:O66" si="15">N58+L58</f>
        <v>3897</v>
      </c>
    </row>
    <row r="59" spans="1:18" ht="75" customHeight="1" x14ac:dyDescent="0.2">
      <c r="A59" s="3" t="s">
        <v>201</v>
      </c>
      <c r="B59" s="93" t="s">
        <v>107</v>
      </c>
      <c r="C59" s="91" t="s">
        <v>44</v>
      </c>
      <c r="D59" s="197">
        <v>64.95</v>
      </c>
      <c r="E59" s="92"/>
      <c r="F59" s="95" t="s">
        <v>110</v>
      </c>
      <c r="G59" s="91" t="s">
        <v>52</v>
      </c>
      <c r="H59" s="91"/>
      <c r="I59" s="97" t="s">
        <v>111</v>
      </c>
      <c r="J59" s="3">
        <f t="shared" si="12"/>
        <v>50</v>
      </c>
      <c r="K59" s="11">
        <v>50</v>
      </c>
      <c r="L59" s="162">
        <f t="shared" si="13"/>
        <v>3247.5</v>
      </c>
      <c r="M59" s="12"/>
      <c r="N59" s="162">
        <f t="shared" si="14"/>
        <v>0</v>
      </c>
      <c r="O59" s="8">
        <f t="shared" si="15"/>
        <v>3247.5</v>
      </c>
    </row>
    <row r="60" spans="1:18" ht="75" customHeight="1" x14ac:dyDescent="0.2">
      <c r="A60" s="3" t="s">
        <v>201</v>
      </c>
      <c r="B60" s="98" t="s">
        <v>107</v>
      </c>
      <c r="C60" s="99" t="s">
        <v>44</v>
      </c>
      <c r="D60" s="195">
        <v>64.95</v>
      </c>
      <c r="E60" s="100"/>
      <c r="F60" s="98" t="s">
        <v>112</v>
      </c>
      <c r="G60" s="99" t="s">
        <v>45</v>
      </c>
      <c r="H60" s="99"/>
      <c r="I60" s="101" t="s">
        <v>69</v>
      </c>
      <c r="J60" s="3">
        <f t="shared" si="12"/>
        <v>60</v>
      </c>
      <c r="K60" s="11"/>
      <c r="L60" s="162">
        <f t="shared" si="13"/>
        <v>0</v>
      </c>
      <c r="M60" s="129">
        <v>60</v>
      </c>
      <c r="N60" s="162">
        <f t="shared" si="14"/>
        <v>3897</v>
      </c>
      <c r="O60" s="8">
        <f t="shared" si="15"/>
        <v>3897</v>
      </c>
      <c r="R60" s="126"/>
    </row>
    <row r="61" spans="1:18" ht="75" customHeight="1" x14ac:dyDescent="0.2">
      <c r="A61" s="3" t="s">
        <v>201</v>
      </c>
      <c r="B61" s="99" t="s">
        <v>113</v>
      </c>
      <c r="C61" s="99" t="s">
        <v>50</v>
      </c>
      <c r="D61" s="195">
        <v>74.95</v>
      </c>
      <c r="E61" s="100"/>
      <c r="F61" s="98" t="s">
        <v>114</v>
      </c>
      <c r="G61" s="99" t="s">
        <v>52</v>
      </c>
      <c r="H61" s="99"/>
      <c r="I61" s="101" t="s">
        <v>58</v>
      </c>
      <c r="J61" s="3">
        <f t="shared" si="12"/>
        <v>35</v>
      </c>
      <c r="K61" s="11"/>
      <c r="L61" s="162">
        <f t="shared" si="13"/>
        <v>0</v>
      </c>
      <c r="M61" s="129">
        <v>35</v>
      </c>
      <c r="N61" s="162">
        <f t="shared" si="14"/>
        <v>2623.25</v>
      </c>
      <c r="O61" s="8">
        <f t="shared" si="15"/>
        <v>2623.25</v>
      </c>
      <c r="R61" s="126"/>
    </row>
    <row r="62" spans="1:18" ht="75" customHeight="1" x14ac:dyDescent="0.2">
      <c r="A62" s="3" t="s">
        <v>201</v>
      </c>
      <c r="B62" s="99" t="s">
        <v>113</v>
      </c>
      <c r="C62" s="99" t="s">
        <v>50</v>
      </c>
      <c r="D62" s="195">
        <v>74.95</v>
      </c>
      <c r="E62" s="100"/>
      <c r="F62" s="98" t="s">
        <v>114</v>
      </c>
      <c r="G62" s="99" t="s">
        <v>45</v>
      </c>
      <c r="H62" s="99"/>
      <c r="I62" s="101" t="s">
        <v>83</v>
      </c>
      <c r="J62" s="3">
        <f t="shared" si="12"/>
        <v>50</v>
      </c>
      <c r="K62" s="11"/>
      <c r="L62" s="162">
        <f t="shared" si="13"/>
        <v>0</v>
      </c>
      <c r="M62" s="129">
        <v>50</v>
      </c>
      <c r="N62" s="162">
        <f t="shared" si="14"/>
        <v>3747.5</v>
      </c>
      <c r="O62" s="8">
        <f t="shared" si="15"/>
        <v>3747.5</v>
      </c>
      <c r="R62" s="126"/>
    </row>
    <row r="63" spans="1:18" ht="75" customHeight="1" x14ac:dyDescent="0.2">
      <c r="A63" s="3" t="s">
        <v>201</v>
      </c>
      <c r="B63" s="93" t="s">
        <v>107</v>
      </c>
      <c r="C63" s="91" t="s">
        <v>50</v>
      </c>
      <c r="D63" s="197">
        <v>79.95</v>
      </c>
      <c r="E63" s="92"/>
      <c r="F63" s="91" t="s">
        <v>115</v>
      </c>
      <c r="G63" s="91" t="s">
        <v>52</v>
      </c>
      <c r="H63" s="91"/>
      <c r="I63" s="97" t="s">
        <v>48</v>
      </c>
      <c r="J63" s="3">
        <v>35</v>
      </c>
      <c r="K63" s="11">
        <v>25</v>
      </c>
      <c r="L63" s="162">
        <f t="shared" si="13"/>
        <v>1998.75</v>
      </c>
      <c r="M63" s="129"/>
      <c r="N63" s="162">
        <f t="shared" si="14"/>
        <v>0</v>
      </c>
      <c r="O63" s="8">
        <f t="shared" si="15"/>
        <v>1998.75</v>
      </c>
    </row>
    <row r="64" spans="1:18" ht="75" customHeight="1" x14ac:dyDescent="0.2">
      <c r="A64" s="3" t="s">
        <v>201</v>
      </c>
      <c r="B64" s="98" t="s">
        <v>107</v>
      </c>
      <c r="C64" s="99" t="s">
        <v>61</v>
      </c>
      <c r="D64" s="195">
        <v>84.95</v>
      </c>
      <c r="E64" s="100"/>
      <c r="F64" s="98" t="s">
        <v>116</v>
      </c>
      <c r="G64" s="99" t="s">
        <v>52</v>
      </c>
      <c r="H64" s="99"/>
      <c r="I64" s="101" t="s">
        <v>64</v>
      </c>
      <c r="J64" s="3">
        <f t="shared" si="12"/>
        <v>50</v>
      </c>
      <c r="K64" s="11"/>
      <c r="L64" s="162">
        <f t="shared" si="13"/>
        <v>0</v>
      </c>
      <c r="M64" s="129">
        <v>50</v>
      </c>
      <c r="N64" s="162">
        <f t="shared" si="14"/>
        <v>4247.5</v>
      </c>
      <c r="O64" s="8">
        <f t="shared" si="15"/>
        <v>4247.5</v>
      </c>
    </row>
    <row r="65" spans="1:16" ht="75" customHeight="1" x14ac:dyDescent="0.2">
      <c r="A65" s="3" t="s">
        <v>201</v>
      </c>
      <c r="B65" s="98" t="s">
        <v>113</v>
      </c>
      <c r="C65" s="99" t="s">
        <v>61</v>
      </c>
      <c r="D65" s="195">
        <v>89.95</v>
      </c>
      <c r="E65" s="100"/>
      <c r="F65" s="98" t="s">
        <v>117</v>
      </c>
      <c r="G65" s="99" t="s">
        <v>63</v>
      </c>
      <c r="H65" s="99"/>
      <c r="I65" s="101" t="s">
        <v>82</v>
      </c>
      <c r="J65" s="3">
        <f t="shared" si="12"/>
        <v>25</v>
      </c>
      <c r="K65" s="11"/>
      <c r="L65" s="162">
        <f t="shared" si="13"/>
        <v>0</v>
      </c>
      <c r="M65" s="129">
        <v>25</v>
      </c>
      <c r="N65" s="162">
        <f t="shared" si="14"/>
        <v>2248.75</v>
      </c>
      <c r="O65" s="8">
        <f t="shared" si="15"/>
        <v>2248.75</v>
      </c>
    </row>
    <row r="66" spans="1:16" ht="75" customHeight="1" x14ac:dyDescent="0.2">
      <c r="A66" s="3" t="s">
        <v>201</v>
      </c>
      <c r="B66" s="93" t="s">
        <v>107</v>
      </c>
      <c r="C66" s="91" t="s">
        <v>61</v>
      </c>
      <c r="D66" s="197">
        <v>89.95</v>
      </c>
      <c r="E66" s="92"/>
      <c r="F66" s="91" t="s">
        <v>118</v>
      </c>
      <c r="G66" s="91" t="s">
        <v>63</v>
      </c>
      <c r="H66" s="91"/>
      <c r="I66" s="97" t="s">
        <v>119</v>
      </c>
      <c r="J66" s="3">
        <f t="shared" si="12"/>
        <v>25</v>
      </c>
      <c r="K66" s="6">
        <v>25</v>
      </c>
      <c r="L66" s="162">
        <f t="shared" si="13"/>
        <v>2248.75</v>
      </c>
      <c r="M66" s="12"/>
      <c r="N66" s="162">
        <f t="shared" si="14"/>
        <v>0</v>
      </c>
      <c r="O66" s="8">
        <f t="shared" si="15"/>
        <v>2248.75</v>
      </c>
    </row>
    <row r="67" spans="1:16" x14ac:dyDescent="0.2">
      <c r="A67" s="14" t="s">
        <v>65</v>
      </c>
      <c r="B67" s="213"/>
      <c r="C67" s="214"/>
      <c r="D67" s="16" t="s">
        <v>40</v>
      </c>
      <c r="E67" s="17"/>
      <c r="F67" s="16"/>
      <c r="G67" s="16"/>
      <c r="H67" s="16"/>
      <c r="I67" s="18"/>
      <c r="J67" s="16"/>
      <c r="K67" s="25">
        <f>SUM(K58:K66)</f>
        <v>160</v>
      </c>
      <c r="L67" s="163">
        <f>SUM(L58:L66)</f>
        <v>11392</v>
      </c>
      <c r="M67" s="136">
        <f>SUM(M58:M66)</f>
        <v>220</v>
      </c>
      <c r="N67" s="163">
        <f>SUM(N58:N66)</f>
        <v>16764</v>
      </c>
      <c r="O67" s="138">
        <f>SUM(O58:O66)</f>
        <v>28156</v>
      </c>
    </row>
    <row r="68" spans="1:16" ht="16" x14ac:dyDescent="0.2">
      <c r="A68" s="181"/>
      <c r="B68" s="21"/>
      <c r="C68" s="16"/>
      <c r="D68" s="15" t="s">
        <v>66</v>
      </c>
      <c r="E68" s="17"/>
      <c r="F68" s="16"/>
      <c r="G68" s="16"/>
      <c r="H68" s="16"/>
      <c r="I68" s="18"/>
      <c r="J68" s="16"/>
      <c r="K68" s="25"/>
      <c r="L68" s="15"/>
      <c r="M68" s="19"/>
      <c r="N68" s="15"/>
      <c r="O68" s="26"/>
    </row>
    <row r="69" spans="1:16" ht="75" customHeight="1" x14ac:dyDescent="0.2">
      <c r="A69" s="3" t="s">
        <v>201</v>
      </c>
      <c r="B69" s="98" t="s">
        <v>120</v>
      </c>
      <c r="C69" s="98" t="s">
        <v>50</v>
      </c>
      <c r="D69" s="196">
        <v>79.95</v>
      </c>
      <c r="E69" s="103"/>
      <c r="F69" s="98" t="s">
        <v>121</v>
      </c>
      <c r="G69" s="98" t="s">
        <v>63</v>
      </c>
      <c r="H69" s="98"/>
      <c r="I69" s="101" t="s">
        <v>60</v>
      </c>
      <c r="J69" s="3">
        <v>25</v>
      </c>
      <c r="K69" s="6"/>
      <c r="L69" s="162">
        <f>D69*K69</f>
        <v>0</v>
      </c>
      <c r="M69" s="130">
        <v>25</v>
      </c>
      <c r="N69" s="162">
        <f>M69*D69</f>
        <v>1998.75</v>
      </c>
      <c r="O69" s="8">
        <f>N69+L69</f>
        <v>1998.75</v>
      </c>
    </row>
    <row r="70" spans="1:16" ht="75" customHeight="1" x14ac:dyDescent="0.2">
      <c r="A70" s="3" t="s">
        <v>201</v>
      </c>
      <c r="B70" s="93" t="s">
        <v>120</v>
      </c>
      <c r="C70" s="91" t="s">
        <v>50</v>
      </c>
      <c r="D70" s="197">
        <v>79.95</v>
      </c>
      <c r="E70" s="92"/>
      <c r="F70" s="91" t="s">
        <v>122</v>
      </c>
      <c r="G70" s="91" t="s">
        <v>45</v>
      </c>
      <c r="H70" s="91"/>
      <c r="I70" s="97" t="s">
        <v>100</v>
      </c>
      <c r="J70" s="3">
        <v>55</v>
      </c>
      <c r="K70" s="11">
        <v>55</v>
      </c>
      <c r="L70" s="162">
        <f>D70*K70</f>
        <v>4397.25</v>
      </c>
      <c r="M70" s="12"/>
      <c r="N70" s="162">
        <f>M70*D70</f>
        <v>0</v>
      </c>
      <c r="O70" s="8">
        <f>N70+L70</f>
        <v>4397.25</v>
      </c>
    </row>
    <row r="71" spans="1:16" ht="75" customHeight="1" x14ac:dyDescent="0.2">
      <c r="A71" s="3" t="s">
        <v>201</v>
      </c>
      <c r="B71" s="93" t="s">
        <v>123</v>
      </c>
      <c r="C71" s="91" t="s">
        <v>61</v>
      </c>
      <c r="D71" s="197">
        <v>89.95</v>
      </c>
      <c r="E71" s="92"/>
      <c r="F71" s="91" t="s">
        <v>124</v>
      </c>
      <c r="G71" s="91" t="s">
        <v>63</v>
      </c>
      <c r="H71" s="91"/>
      <c r="I71" s="97" t="s">
        <v>105</v>
      </c>
      <c r="J71" s="3">
        <v>25</v>
      </c>
      <c r="K71" s="6">
        <v>25</v>
      </c>
      <c r="L71" s="162">
        <f>D71*K71</f>
        <v>2248.75</v>
      </c>
      <c r="M71" s="12"/>
      <c r="N71" s="162">
        <f>M71*D71</f>
        <v>0</v>
      </c>
      <c r="O71" s="8">
        <f>N71+L71</f>
        <v>2248.75</v>
      </c>
    </row>
    <row r="72" spans="1:16" x14ac:dyDescent="0.2">
      <c r="A72" s="14" t="s">
        <v>65</v>
      </c>
      <c r="B72" s="213"/>
      <c r="C72" s="214"/>
      <c r="D72" s="16" t="s">
        <v>40</v>
      </c>
      <c r="E72" s="17"/>
      <c r="F72" s="16"/>
      <c r="G72" s="16"/>
      <c r="H72" s="16"/>
      <c r="I72" s="18"/>
      <c r="J72" s="16"/>
      <c r="K72" s="25">
        <f>SUM(K69:K71)</f>
        <v>80</v>
      </c>
      <c r="L72" s="139">
        <f>SUM(L69:L71)</f>
        <v>6646</v>
      </c>
      <c r="M72" s="25">
        <f>SUM(M69:M71)</f>
        <v>25</v>
      </c>
      <c r="N72" s="139">
        <f>SUM(N69:N71)</f>
        <v>1998.75</v>
      </c>
      <c r="O72" s="131">
        <f>SUM(O69:O71)</f>
        <v>8644.75</v>
      </c>
    </row>
    <row r="73" spans="1:16" ht="16" x14ac:dyDescent="0.2">
      <c r="A73" s="181"/>
      <c r="B73" s="21"/>
      <c r="C73" s="16"/>
      <c r="D73" s="15" t="s">
        <v>66</v>
      </c>
      <c r="E73" s="17"/>
      <c r="F73" s="16"/>
      <c r="G73" s="16"/>
      <c r="H73" s="16"/>
      <c r="I73" s="18"/>
      <c r="J73" s="16"/>
      <c r="K73" s="25"/>
      <c r="L73" s="15"/>
      <c r="M73" s="19"/>
      <c r="N73" s="15"/>
      <c r="O73" s="26"/>
    </row>
    <row r="74" spans="1:16" x14ac:dyDescent="0.2">
      <c r="A74" s="3"/>
      <c r="B74" s="22"/>
      <c r="C74" s="3" t="s">
        <v>44</v>
      </c>
      <c r="D74" s="4"/>
      <c r="E74" s="5"/>
      <c r="F74" s="3"/>
      <c r="G74" s="3"/>
      <c r="H74" s="3"/>
      <c r="I74" s="23"/>
      <c r="J74" s="3"/>
      <c r="K74" s="6"/>
      <c r="L74" s="3"/>
      <c r="M74" s="7"/>
      <c r="N74" s="3"/>
      <c r="O74" s="8"/>
    </row>
    <row r="75" spans="1:16" x14ac:dyDescent="0.2">
      <c r="A75" s="4"/>
      <c r="B75" s="4"/>
      <c r="C75" s="9" t="s">
        <v>50</v>
      </c>
      <c r="D75" s="10"/>
      <c r="E75" s="24"/>
      <c r="F75" s="9"/>
      <c r="G75" s="9"/>
      <c r="H75" s="9"/>
      <c r="I75" s="23"/>
      <c r="J75" s="9"/>
      <c r="K75" s="11"/>
      <c r="L75" s="9"/>
      <c r="M75" s="12"/>
      <c r="N75" s="9"/>
      <c r="O75" s="13"/>
    </row>
    <row r="76" spans="1:16" x14ac:dyDescent="0.2">
      <c r="A76" s="4"/>
      <c r="B76" s="4"/>
      <c r="C76" s="9" t="s">
        <v>61</v>
      </c>
      <c r="D76" s="10"/>
      <c r="E76" s="24"/>
      <c r="F76" s="9"/>
      <c r="G76" s="9"/>
      <c r="H76" s="9"/>
      <c r="I76" s="23"/>
      <c r="J76" s="9"/>
      <c r="K76" s="6"/>
      <c r="L76" s="3"/>
      <c r="M76" s="12"/>
      <c r="N76" s="3"/>
      <c r="O76" s="13"/>
    </row>
    <row r="77" spans="1:16" x14ac:dyDescent="0.2">
      <c r="A77" s="14" t="s">
        <v>65</v>
      </c>
      <c r="B77" s="213"/>
      <c r="C77" s="214"/>
      <c r="D77" s="16" t="s">
        <v>40</v>
      </c>
      <c r="E77" s="17"/>
      <c r="F77" s="16"/>
      <c r="G77" s="16"/>
      <c r="H77" s="16"/>
      <c r="I77" s="18"/>
      <c r="J77" s="16"/>
      <c r="K77" s="25">
        <f>SUM(K74:K76)</f>
        <v>0</v>
      </c>
      <c r="L77" s="139">
        <f>SUM(L74:L76)</f>
        <v>0</v>
      </c>
      <c r="M77" s="25">
        <f>SUM(M74:M76)</f>
        <v>0</v>
      </c>
      <c r="N77" s="139">
        <f>SUM(N74:N76)</f>
        <v>0</v>
      </c>
      <c r="O77" s="131">
        <f>SUM(O74:O76)</f>
        <v>0</v>
      </c>
    </row>
    <row r="78" spans="1:16" ht="16" x14ac:dyDescent="0.2">
      <c r="A78" s="181"/>
      <c r="B78" s="21"/>
      <c r="C78" s="16"/>
      <c r="D78" s="15" t="s">
        <v>66</v>
      </c>
      <c r="E78" s="17"/>
      <c r="F78" s="16"/>
      <c r="G78" s="16"/>
      <c r="H78" s="16"/>
      <c r="I78" s="18"/>
      <c r="J78" s="16"/>
      <c r="K78" s="25"/>
      <c r="L78" s="15"/>
      <c r="M78" s="19"/>
      <c r="N78" s="15"/>
      <c r="O78" s="26"/>
    </row>
    <row r="79" spans="1:16" ht="19" x14ac:dyDescent="0.2">
      <c r="A79" s="36" t="s">
        <v>125</v>
      </c>
      <c r="B79" s="27"/>
      <c r="C79" s="28"/>
      <c r="D79" s="29" t="s">
        <v>40</v>
      </c>
      <c r="E79" s="30"/>
      <c r="F79" s="29"/>
      <c r="G79" s="29"/>
      <c r="H79" s="29"/>
      <c r="I79" s="31"/>
      <c r="J79" s="29"/>
      <c r="K79" s="32">
        <f>SUM(K67,K72,K77)</f>
        <v>240</v>
      </c>
      <c r="L79" s="140">
        <f>SUM(L67,L72,L77)</f>
        <v>18038</v>
      </c>
      <c r="M79" s="32">
        <f>SUM(M67,M72,M77)</f>
        <v>245</v>
      </c>
      <c r="N79" s="140">
        <f>SUM(N67,N72,N77)</f>
        <v>18762.75</v>
      </c>
      <c r="O79" s="33">
        <f>SUM(O67,O72)</f>
        <v>36800.75</v>
      </c>
      <c r="P79" s="124"/>
    </row>
    <row r="80" spans="1:16" ht="19" x14ac:dyDescent="0.2">
      <c r="A80" s="210"/>
      <c r="B80" s="211"/>
      <c r="C80" s="212"/>
      <c r="D80" s="28" t="s">
        <v>66</v>
      </c>
      <c r="E80" s="30"/>
      <c r="F80" s="29"/>
      <c r="G80" s="29"/>
      <c r="H80" s="29"/>
      <c r="I80" s="31"/>
      <c r="J80" s="29"/>
      <c r="K80" s="32"/>
      <c r="L80" s="28"/>
      <c r="M80" s="34"/>
      <c r="N80" s="28"/>
      <c r="O80" s="49">
        <f>O99*30%</f>
        <v>37500</v>
      </c>
      <c r="P80" s="124"/>
    </row>
    <row r="81" spans="1:16" ht="75" customHeight="1" x14ac:dyDescent="0.2">
      <c r="A81" s="3" t="s">
        <v>187</v>
      </c>
      <c r="B81" s="98" t="s">
        <v>126</v>
      </c>
      <c r="C81" s="98" t="s">
        <v>44</v>
      </c>
      <c r="D81" s="196">
        <v>69.95</v>
      </c>
      <c r="E81" s="103"/>
      <c r="F81" s="98" t="s">
        <v>127</v>
      </c>
      <c r="G81" s="98" t="s">
        <v>45</v>
      </c>
      <c r="H81" s="98"/>
      <c r="I81" s="101" t="s">
        <v>60</v>
      </c>
      <c r="J81" s="3">
        <f>K81+M81</f>
        <v>50</v>
      </c>
      <c r="K81" s="6"/>
      <c r="L81" s="162">
        <f>D81*K81</f>
        <v>0</v>
      </c>
      <c r="M81" s="130">
        <v>50</v>
      </c>
      <c r="N81" s="162">
        <f>M81*D81</f>
        <v>3497.5</v>
      </c>
      <c r="O81" s="8">
        <f>N81+L81</f>
        <v>3497.5</v>
      </c>
    </row>
    <row r="82" spans="1:16" ht="75" customHeight="1" x14ac:dyDescent="0.2">
      <c r="A82" s="3" t="s">
        <v>187</v>
      </c>
      <c r="B82" s="93" t="s">
        <v>128</v>
      </c>
      <c r="C82" s="91" t="s">
        <v>50</v>
      </c>
      <c r="D82" s="198">
        <v>109.95</v>
      </c>
      <c r="E82" s="92"/>
      <c r="F82" s="91" t="s">
        <v>129</v>
      </c>
      <c r="G82" s="91" t="s">
        <v>63</v>
      </c>
      <c r="H82" s="91"/>
      <c r="I82" s="97" t="s">
        <v>130</v>
      </c>
      <c r="J82" s="3">
        <f>K82+M82</f>
        <v>15</v>
      </c>
      <c r="K82" s="11">
        <v>15</v>
      </c>
      <c r="L82" s="162">
        <f>D82*K82</f>
        <v>1649.25</v>
      </c>
      <c r="M82" s="129"/>
      <c r="N82" s="162">
        <f>M82*D82</f>
        <v>0</v>
      </c>
      <c r="O82" s="8">
        <f>N82+L82</f>
        <v>1649.25</v>
      </c>
    </row>
    <row r="83" spans="1:16" ht="75" customHeight="1" x14ac:dyDescent="0.2">
      <c r="A83" s="3" t="s">
        <v>187</v>
      </c>
      <c r="B83" s="93" t="s">
        <v>131</v>
      </c>
      <c r="C83" s="91" t="s">
        <v>61</v>
      </c>
      <c r="D83" s="197">
        <v>74.95</v>
      </c>
      <c r="E83" s="92"/>
      <c r="F83" s="91" t="s">
        <v>199</v>
      </c>
      <c r="G83" s="91" t="s">
        <v>45</v>
      </c>
      <c r="H83" s="91"/>
      <c r="I83" s="97" t="s">
        <v>132</v>
      </c>
      <c r="J83" s="3">
        <f>K83+M83</f>
        <v>40</v>
      </c>
      <c r="K83" s="6">
        <v>40</v>
      </c>
      <c r="L83" s="162">
        <f>D83*K83</f>
        <v>2998</v>
      </c>
      <c r="M83" s="129"/>
      <c r="N83" s="162">
        <f>M83*D83</f>
        <v>0</v>
      </c>
      <c r="O83" s="8">
        <f>N83+L83</f>
        <v>2998</v>
      </c>
    </row>
    <row r="84" spans="1:16" x14ac:dyDescent="0.2">
      <c r="A84" s="14" t="s">
        <v>65</v>
      </c>
      <c r="B84" s="213"/>
      <c r="C84" s="214"/>
      <c r="D84" s="16" t="s">
        <v>40</v>
      </c>
      <c r="E84" s="17"/>
      <c r="F84" s="16"/>
      <c r="G84" s="16"/>
      <c r="H84" s="16"/>
      <c r="I84" s="18"/>
      <c r="J84" s="16"/>
      <c r="K84" s="25">
        <f>SUM(K81:K83)</f>
        <v>55</v>
      </c>
      <c r="L84" s="139">
        <f>SUM(L81:L83)</f>
        <v>4647.25</v>
      </c>
      <c r="M84" s="25">
        <f>SUM(M81:M83)</f>
        <v>50</v>
      </c>
      <c r="N84" s="139">
        <f>SUM(N81:N83)</f>
        <v>3497.5</v>
      </c>
      <c r="O84" s="138">
        <f>SUM(O81:O83)</f>
        <v>8144.75</v>
      </c>
    </row>
    <row r="85" spans="1:16" ht="16" x14ac:dyDescent="0.2">
      <c r="A85" s="181"/>
      <c r="B85" s="21"/>
      <c r="C85" s="16"/>
      <c r="D85" s="15" t="s">
        <v>66</v>
      </c>
      <c r="E85" s="17"/>
      <c r="F85" s="16"/>
      <c r="G85" s="16"/>
      <c r="H85" s="16"/>
      <c r="I85" s="18"/>
      <c r="J85" s="16"/>
      <c r="K85" s="25"/>
      <c r="L85" s="15"/>
      <c r="M85" s="136"/>
      <c r="N85" s="15"/>
      <c r="O85" s="26"/>
    </row>
    <row r="86" spans="1:16" ht="75" customHeight="1" x14ac:dyDescent="0.2">
      <c r="A86" s="3" t="s">
        <v>187</v>
      </c>
      <c r="B86" s="98" t="s">
        <v>133</v>
      </c>
      <c r="C86" s="98" t="s">
        <v>50</v>
      </c>
      <c r="D86" s="196">
        <v>79.95</v>
      </c>
      <c r="E86" s="103"/>
      <c r="F86" s="98" t="s">
        <v>134</v>
      </c>
      <c r="G86" s="98" t="s">
        <v>52</v>
      </c>
      <c r="H86" s="98"/>
      <c r="I86" s="101" t="s">
        <v>91</v>
      </c>
      <c r="J86" s="3">
        <v>30</v>
      </c>
      <c r="K86" s="6"/>
      <c r="L86" s="162">
        <f>D86*K86</f>
        <v>0</v>
      </c>
      <c r="M86" s="130">
        <v>30</v>
      </c>
      <c r="N86" s="162">
        <f>M86*D86</f>
        <v>2398.5</v>
      </c>
      <c r="O86" s="8">
        <f>N86+L86</f>
        <v>2398.5</v>
      </c>
    </row>
    <row r="87" spans="1:16" ht="75" customHeight="1" x14ac:dyDescent="0.2">
      <c r="A87" s="3" t="s">
        <v>187</v>
      </c>
      <c r="B87" s="93" t="s">
        <v>128</v>
      </c>
      <c r="C87" s="91" t="s">
        <v>50</v>
      </c>
      <c r="D87" s="197">
        <v>99.95</v>
      </c>
      <c r="E87" s="92"/>
      <c r="F87" s="91" t="s">
        <v>135</v>
      </c>
      <c r="G87" s="91" t="s">
        <v>52</v>
      </c>
      <c r="H87" s="91"/>
      <c r="I87" s="97" t="s">
        <v>56</v>
      </c>
      <c r="J87" s="3">
        <f>K87+M87</f>
        <v>30</v>
      </c>
      <c r="K87" s="11">
        <v>30</v>
      </c>
      <c r="L87" s="162">
        <f>D87*K87</f>
        <v>2998.5</v>
      </c>
      <c r="M87" s="129"/>
      <c r="N87" s="162">
        <f>M87*D87</f>
        <v>0</v>
      </c>
      <c r="O87" s="8">
        <f>N87+L87</f>
        <v>2998.5</v>
      </c>
    </row>
    <row r="88" spans="1:16" ht="75" customHeight="1" x14ac:dyDescent="0.2">
      <c r="A88" s="3" t="s">
        <v>187</v>
      </c>
      <c r="B88" s="98" t="s">
        <v>128</v>
      </c>
      <c r="C88" s="99" t="s">
        <v>50</v>
      </c>
      <c r="D88" s="195">
        <v>99.95</v>
      </c>
      <c r="E88" s="100"/>
      <c r="F88" s="99" t="s">
        <v>136</v>
      </c>
      <c r="G88" s="99" t="s">
        <v>63</v>
      </c>
      <c r="H88" s="99"/>
      <c r="I88" s="101" t="s">
        <v>137</v>
      </c>
      <c r="J88" s="3">
        <f>K88+M88</f>
        <v>20</v>
      </c>
      <c r="K88" s="6"/>
      <c r="L88" s="162">
        <f>D88*K88</f>
        <v>0</v>
      </c>
      <c r="M88" s="129">
        <v>20</v>
      </c>
      <c r="N88" s="162">
        <f>M88*D88</f>
        <v>1999</v>
      </c>
      <c r="O88" s="8">
        <f>N88+L88</f>
        <v>1999</v>
      </c>
    </row>
    <row r="89" spans="1:16" x14ac:dyDescent="0.2">
      <c r="A89" s="14" t="s">
        <v>65</v>
      </c>
      <c r="B89" s="213"/>
      <c r="C89" s="214"/>
      <c r="D89" s="16" t="s">
        <v>40</v>
      </c>
      <c r="E89" s="17"/>
      <c r="F89" s="16"/>
      <c r="G89" s="16"/>
      <c r="H89" s="16"/>
      <c r="I89" s="18"/>
      <c r="J89" s="16"/>
      <c r="K89" s="25">
        <f>SUM(K86:K88)</f>
        <v>30</v>
      </c>
      <c r="L89" s="139">
        <f>SUM(L86:L88)</f>
        <v>2998.5</v>
      </c>
      <c r="M89" s="25">
        <f>SUM(M86:M88)</f>
        <v>50</v>
      </c>
      <c r="N89" s="139">
        <f>SUM(N86:N88)</f>
        <v>4397.5</v>
      </c>
      <c r="O89" s="138">
        <f>SUM(O86:O88)</f>
        <v>7396</v>
      </c>
    </row>
    <row r="90" spans="1:16" ht="16" x14ac:dyDescent="0.2">
      <c r="A90" s="181"/>
      <c r="B90" s="21"/>
      <c r="C90" s="16"/>
      <c r="D90" s="15" t="s">
        <v>66</v>
      </c>
      <c r="E90" s="17"/>
      <c r="F90" s="16"/>
      <c r="G90" s="16"/>
      <c r="H90" s="16"/>
      <c r="I90" s="18"/>
      <c r="J90" s="16"/>
      <c r="K90" s="25"/>
      <c r="L90" s="15"/>
      <c r="M90" s="19"/>
      <c r="N90" s="15"/>
      <c r="O90" s="26"/>
    </row>
    <row r="91" spans="1:16" ht="18.75" customHeight="1" x14ac:dyDescent="0.2">
      <c r="A91" s="3"/>
      <c r="B91" s="22"/>
      <c r="C91" s="3" t="s">
        <v>44</v>
      </c>
      <c r="D91" s="4"/>
      <c r="E91" s="5"/>
      <c r="F91" s="3"/>
      <c r="G91" s="3"/>
      <c r="H91" s="3"/>
      <c r="I91" s="23"/>
      <c r="J91" s="3"/>
      <c r="K91" s="6"/>
      <c r="L91" s="3"/>
      <c r="M91" s="7"/>
      <c r="N91" s="3"/>
      <c r="O91" s="8"/>
    </row>
    <row r="92" spans="1:16" ht="18.75" customHeight="1" x14ac:dyDescent="0.2">
      <c r="A92" s="4"/>
      <c r="B92" s="4"/>
      <c r="C92" s="9" t="s">
        <v>50</v>
      </c>
      <c r="D92" s="10"/>
      <c r="E92" s="24"/>
      <c r="F92" s="9"/>
      <c r="G92" s="9"/>
      <c r="H92" s="9"/>
      <c r="I92" s="23"/>
      <c r="J92" s="9"/>
      <c r="K92" s="11"/>
      <c r="L92" s="9"/>
      <c r="M92" s="12"/>
      <c r="N92" s="9"/>
      <c r="O92" s="13"/>
    </row>
    <row r="93" spans="1:16" x14ac:dyDescent="0.2">
      <c r="A93" s="4"/>
      <c r="B93" s="4"/>
      <c r="C93" s="9" t="s">
        <v>61</v>
      </c>
      <c r="D93" s="10"/>
      <c r="E93" s="24"/>
      <c r="F93" s="9"/>
      <c r="G93" s="9"/>
      <c r="H93" s="9"/>
      <c r="I93" s="23"/>
      <c r="J93" s="9"/>
      <c r="K93" s="6"/>
      <c r="L93" s="3"/>
      <c r="M93" s="12"/>
      <c r="N93" s="3"/>
      <c r="O93" s="13"/>
    </row>
    <row r="94" spans="1:16" x14ac:dyDescent="0.2">
      <c r="A94" s="14" t="s">
        <v>65</v>
      </c>
      <c r="B94" s="213"/>
      <c r="C94" s="214"/>
      <c r="D94" s="16" t="s">
        <v>40</v>
      </c>
      <c r="E94" s="17"/>
      <c r="F94" s="16"/>
      <c r="G94" s="16"/>
      <c r="H94" s="16"/>
      <c r="I94" s="18"/>
      <c r="J94" s="16"/>
      <c r="K94" s="15">
        <f>SUM(K91:K93)</f>
        <v>0</v>
      </c>
      <c r="L94" s="19">
        <f>SUM(L91:L93)</f>
        <v>0</v>
      </c>
      <c r="M94" s="15">
        <f>SUM(M91:M93)</f>
        <v>0</v>
      </c>
      <c r="N94" s="19">
        <f>SUM(N91:N93)</f>
        <v>0</v>
      </c>
      <c r="O94" s="131">
        <f>SUM(O91:O93)</f>
        <v>0</v>
      </c>
    </row>
    <row r="95" spans="1:16" ht="16" x14ac:dyDescent="0.2">
      <c r="A95" s="181"/>
      <c r="B95" s="21"/>
      <c r="C95" s="16"/>
      <c r="D95" s="15" t="s">
        <v>66</v>
      </c>
      <c r="E95" s="17"/>
      <c r="F95" s="16"/>
      <c r="G95" s="16"/>
      <c r="H95" s="16"/>
      <c r="I95" s="18"/>
      <c r="J95" s="16"/>
      <c r="K95" s="25"/>
      <c r="L95" s="15"/>
      <c r="M95" s="19"/>
      <c r="N95" s="15"/>
      <c r="O95" s="26"/>
    </row>
    <row r="96" spans="1:16" ht="19" x14ac:dyDescent="0.2">
      <c r="A96" s="36" t="s">
        <v>138</v>
      </c>
      <c r="B96" s="27"/>
      <c r="C96" s="28"/>
      <c r="D96" s="29" t="s">
        <v>40</v>
      </c>
      <c r="E96" s="30"/>
      <c r="F96" s="29"/>
      <c r="G96" s="29"/>
      <c r="H96" s="29"/>
      <c r="I96" s="31"/>
      <c r="J96" s="29"/>
      <c r="K96" s="32">
        <f>SUM(K84,K89,K94)</f>
        <v>85</v>
      </c>
      <c r="L96" s="140">
        <f>SUM(L84,L89,L94)</f>
        <v>7645.75</v>
      </c>
      <c r="M96" s="32">
        <f>SUM(M84,M89,M94)</f>
        <v>100</v>
      </c>
      <c r="N96" s="140">
        <f>SUM(N84,N89,N94)</f>
        <v>7895</v>
      </c>
      <c r="O96" s="33">
        <f>SUM(O84,O89)</f>
        <v>15540.75</v>
      </c>
      <c r="P96" s="137"/>
    </row>
    <row r="97" spans="1:16" ht="19" x14ac:dyDescent="0.2">
      <c r="A97" s="210"/>
      <c r="B97" s="211"/>
      <c r="C97" s="212"/>
      <c r="D97" s="28" t="s">
        <v>66</v>
      </c>
      <c r="E97" s="30"/>
      <c r="F97" s="29"/>
      <c r="G97" s="29"/>
      <c r="H97" s="29"/>
      <c r="I97" s="31"/>
      <c r="J97" s="29"/>
      <c r="K97" s="32"/>
      <c r="L97" s="28"/>
      <c r="M97" s="34"/>
      <c r="N97" s="28"/>
      <c r="O97" s="35">
        <f>O99*12%</f>
        <v>15000</v>
      </c>
      <c r="P97" s="137"/>
    </row>
    <row r="98" spans="1:16" ht="16" x14ac:dyDescent="0.2">
      <c r="A98" s="215" t="s">
        <v>139</v>
      </c>
      <c r="B98" s="216"/>
      <c r="C98" s="217"/>
      <c r="D98" s="38" t="s">
        <v>40</v>
      </c>
      <c r="E98" s="39"/>
      <c r="F98" s="38"/>
      <c r="G98" s="38"/>
      <c r="H98" s="38"/>
      <c r="I98" s="40"/>
      <c r="J98" s="38"/>
      <c r="K98" s="41">
        <f>SUM(K36,K56,K79,K96)</f>
        <v>1152</v>
      </c>
      <c r="L98" s="141">
        <f>SUM(L36,L56,L79,L96)</f>
        <v>62002.400000000001</v>
      </c>
      <c r="M98" s="41">
        <f>SUM(M36,M56,M79,M96)</f>
        <v>1162</v>
      </c>
      <c r="N98" s="141">
        <f>SUM(N36,N56,N79,N96)</f>
        <v>63026.9</v>
      </c>
      <c r="O98" s="141">
        <f>SUM(O36,O56,O79,O96)</f>
        <v>125029.3</v>
      </c>
    </row>
    <row r="99" spans="1:16" ht="16" x14ac:dyDescent="0.2">
      <c r="A99" s="218"/>
      <c r="B99" s="219"/>
      <c r="C99" s="220"/>
      <c r="D99" s="37" t="s">
        <v>66</v>
      </c>
      <c r="E99" s="39"/>
      <c r="F99" s="38"/>
      <c r="G99" s="38"/>
      <c r="H99" s="38"/>
      <c r="I99" s="40"/>
      <c r="J99" s="38"/>
      <c r="K99" s="41"/>
      <c r="L99" s="37"/>
      <c r="M99" s="42"/>
      <c r="N99" s="37"/>
      <c r="O99" s="43">
        <v>125000</v>
      </c>
    </row>
    <row r="102" spans="1:16" x14ac:dyDescent="0.2">
      <c r="D102" s="133"/>
    </row>
    <row r="106" spans="1:16" x14ac:dyDescent="0.2">
      <c r="O106" s="137"/>
    </row>
  </sheetData>
  <mergeCells count="20">
    <mergeCell ref="A1:O1"/>
    <mergeCell ref="A2:O2"/>
    <mergeCell ref="A3:O3"/>
    <mergeCell ref="A37:C37"/>
    <mergeCell ref="A57:C57"/>
    <mergeCell ref="B54:C54"/>
    <mergeCell ref="B42:C42"/>
    <mergeCell ref="B15:C15"/>
    <mergeCell ref="B34:C34"/>
    <mergeCell ref="B24:C24"/>
    <mergeCell ref="A80:C80"/>
    <mergeCell ref="B84:C84"/>
    <mergeCell ref="B49:C49"/>
    <mergeCell ref="A98:C99"/>
    <mergeCell ref="A97:C97"/>
    <mergeCell ref="B67:C67"/>
    <mergeCell ref="B77:C77"/>
    <mergeCell ref="B89:C89"/>
    <mergeCell ref="B94:C94"/>
    <mergeCell ref="B72:C72"/>
  </mergeCells>
  <pageMargins left="0.7" right="0.7" top="0.75" bottom="0.75" header="0.3" footer="0.3"/>
  <pageSetup paperSize="9" scale="86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E3173F-D075-40E7-B44C-596429C82FA0}">
  <dimension ref="A1:AD99"/>
  <sheetViews>
    <sheetView topLeftCell="C1" zoomScaleNormal="100" workbookViewId="0">
      <selection activeCell="M24" sqref="M24:N24"/>
    </sheetView>
  </sheetViews>
  <sheetFormatPr baseColWidth="10" defaultColWidth="8.83203125" defaultRowHeight="15" x14ac:dyDescent="0.2"/>
  <cols>
    <col min="3" max="3" width="17.5" customWidth="1"/>
    <col min="4" max="4" width="13.1640625" customWidth="1"/>
    <col min="5" max="5" width="15.1640625" customWidth="1"/>
    <col min="6" max="6" width="15.5" customWidth="1"/>
    <col min="7" max="7" width="16.5" customWidth="1"/>
    <col min="8" max="8" width="14.5" customWidth="1"/>
    <col min="9" max="9" width="15.5" customWidth="1"/>
    <col min="10" max="10" width="15.33203125" customWidth="1"/>
    <col min="11" max="11" width="15.5" customWidth="1"/>
    <col min="12" max="12" width="16.83203125" customWidth="1"/>
    <col min="13" max="13" width="15" customWidth="1"/>
    <col min="14" max="14" width="13.33203125" customWidth="1"/>
    <col min="15" max="15" width="16.5" customWidth="1"/>
    <col min="16" max="16" width="12.5" customWidth="1"/>
    <col min="17" max="17" width="16.1640625" customWidth="1"/>
    <col min="18" max="18" width="10.33203125" customWidth="1"/>
    <col min="19" max="19" width="16.33203125" customWidth="1"/>
    <col min="20" max="20" width="19.6640625" customWidth="1"/>
    <col min="21" max="21" width="16" customWidth="1"/>
    <col min="22" max="22" width="12.83203125" customWidth="1"/>
    <col min="23" max="23" width="13.6640625" customWidth="1"/>
    <col min="24" max="24" width="11.5" customWidth="1"/>
    <col min="25" max="25" width="14.5" customWidth="1"/>
    <col min="26" max="26" width="14.33203125" customWidth="1"/>
    <col min="27" max="27" width="15.5" customWidth="1"/>
    <col min="29" max="29" width="14.33203125" customWidth="1"/>
  </cols>
  <sheetData>
    <row r="1" spans="1:30" ht="16" thickBot="1" x14ac:dyDescent="0.25"/>
    <row r="2" spans="1:30" ht="30" customHeight="1" x14ac:dyDescent="0.2">
      <c r="A2" s="243" t="s">
        <v>140</v>
      </c>
      <c r="B2" s="241" t="s">
        <v>141</v>
      </c>
      <c r="C2" s="240" t="s">
        <v>142</v>
      </c>
      <c r="D2" s="239"/>
      <c r="E2" s="228" t="s">
        <v>143</v>
      </c>
      <c r="F2" s="239"/>
      <c r="G2" s="228" t="s">
        <v>144</v>
      </c>
      <c r="H2" s="239"/>
      <c r="I2" s="240" t="s">
        <v>145</v>
      </c>
      <c r="J2" s="239"/>
      <c r="K2" s="228" t="s">
        <v>146</v>
      </c>
      <c r="L2" s="239"/>
      <c r="M2" s="228" t="s">
        <v>147</v>
      </c>
      <c r="N2" s="239"/>
      <c r="O2" s="236" t="s">
        <v>148</v>
      </c>
      <c r="P2" s="237"/>
      <c r="Q2" s="238" t="s">
        <v>149</v>
      </c>
      <c r="R2" s="237"/>
      <c r="S2" s="228" t="s">
        <v>150</v>
      </c>
      <c r="T2" s="239"/>
      <c r="U2" s="240" t="s">
        <v>151</v>
      </c>
      <c r="V2" s="239"/>
      <c r="W2" s="228" t="s">
        <v>152</v>
      </c>
      <c r="X2" s="239"/>
      <c r="Y2" s="228" t="s">
        <v>153</v>
      </c>
      <c r="Z2" s="239"/>
    </row>
    <row r="3" spans="1:30" ht="16" thickBot="1" x14ac:dyDescent="0.25">
      <c r="A3" s="243"/>
      <c r="B3" s="242"/>
      <c r="C3" s="62" t="s">
        <v>171</v>
      </c>
      <c r="D3" s="63" t="s">
        <v>183</v>
      </c>
      <c r="E3" s="64" t="s">
        <v>191</v>
      </c>
      <c r="F3" s="63" t="s">
        <v>68</v>
      </c>
      <c r="G3" s="64" t="s">
        <v>33</v>
      </c>
      <c r="H3" s="63" t="s">
        <v>192</v>
      </c>
      <c r="I3" s="62" t="s">
        <v>174</v>
      </c>
      <c r="J3" s="63" t="s">
        <v>77</v>
      </c>
      <c r="K3" s="64" t="s">
        <v>33</v>
      </c>
      <c r="L3" s="63" t="s">
        <v>154</v>
      </c>
      <c r="M3" s="64" t="s">
        <v>33</v>
      </c>
      <c r="N3" s="63" t="s">
        <v>155</v>
      </c>
      <c r="O3" s="62" t="s">
        <v>156</v>
      </c>
      <c r="P3" s="63" t="s">
        <v>55</v>
      </c>
      <c r="Q3" s="62" t="s">
        <v>33</v>
      </c>
      <c r="R3" s="63" t="s">
        <v>53</v>
      </c>
      <c r="S3" s="64" t="s">
        <v>33</v>
      </c>
      <c r="T3" s="63" t="s">
        <v>53</v>
      </c>
      <c r="U3" s="64" t="s">
        <v>33</v>
      </c>
      <c r="V3" s="63" t="s">
        <v>193</v>
      </c>
      <c r="W3" s="62" t="s">
        <v>33</v>
      </c>
      <c r="X3" s="63" t="s">
        <v>87</v>
      </c>
      <c r="Y3" s="64" t="s">
        <v>33</v>
      </c>
      <c r="Z3" s="63" t="s">
        <v>85</v>
      </c>
    </row>
    <row r="4" spans="1:30" ht="16" thickBot="1" x14ac:dyDescent="0.25">
      <c r="A4" s="243"/>
      <c r="B4" s="242"/>
      <c r="C4" s="65" t="s">
        <v>36</v>
      </c>
      <c r="D4" s="66" t="s">
        <v>111</v>
      </c>
      <c r="E4" s="67" t="s">
        <v>36</v>
      </c>
      <c r="F4" s="66" t="s">
        <v>157</v>
      </c>
      <c r="G4" s="67" t="s">
        <v>36</v>
      </c>
      <c r="H4" s="66" t="s">
        <v>78</v>
      </c>
      <c r="I4" s="65" t="s">
        <v>36</v>
      </c>
      <c r="J4" s="66" t="s">
        <v>78</v>
      </c>
      <c r="K4" s="67" t="s">
        <v>36</v>
      </c>
      <c r="L4" s="66" t="s">
        <v>70</v>
      </c>
      <c r="M4" s="67" t="s">
        <v>36</v>
      </c>
      <c r="N4" s="66" t="s">
        <v>48</v>
      </c>
      <c r="O4" s="65" t="s">
        <v>158</v>
      </c>
      <c r="P4" s="66" t="s">
        <v>56</v>
      </c>
      <c r="Q4" s="65" t="s">
        <v>36</v>
      </c>
      <c r="R4" s="66" t="s">
        <v>48</v>
      </c>
      <c r="S4" s="67" t="s">
        <v>36</v>
      </c>
      <c r="T4" s="66" t="s">
        <v>111</v>
      </c>
      <c r="U4" s="67" t="s">
        <v>36</v>
      </c>
      <c r="V4" s="66" t="s">
        <v>173</v>
      </c>
      <c r="W4" s="65" t="s">
        <v>159</v>
      </c>
      <c r="X4" s="66" t="s">
        <v>119</v>
      </c>
      <c r="Y4" s="67" t="s">
        <v>159</v>
      </c>
      <c r="Z4" s="66" t="s">
        <v>119</v>
      </c>
    </row>
    <row r="5" spans="1:30" x14ac:dyDescent="0.2">
      <c r="A5" s="243"/>
      <c r="B5" s="242"/>
      <c r="C5" s="68" t="s">
        <v>31</v>
      </c>
      <c r="D5" s="69">
        <v>29.95</v>
      </c>
      <c r="E5" s="70" t="s">
        <v>31</v>
      </c>
      <c r="F5" s="69">
        <v>34.950000000000003</v>
      </c>
      <c r="G5" s="70" t="s">
        <v>31</v>
      </c>
      <c r="H5" s="69">
        <v>49.95</v>
      </c>
      <c r="I5" s="68" t="s">
        <v>31</v>
      </c>
      <c r="J5" s="69">
        <v>49.95</v>
      </c>
      <c r="K5" s="70" t="s">
        <v>31</v>
      </c>
      <c r="L5" s="69">
        <v>34.950000000000003</v>
      </c>
      <c r="M5" s="70" t="s">
        <v>31</v>
      </c>
      <c r="N5" s="69">
        <v>44.95</v>
      </c>
      <c r="O5" s="68" t="s">
        <v>160</v>
      </c>
      <c r="P5" s="69">
        <v>49.95</v>
      </c>
      <c r="Q5" s="68" t="s">
        <v>31</v>
      </c>
      <c r="R5" s="69">
        <v>39.950000000000003</v>
      </c>
      <c r="S5" s="70" t="s">
        <v>31</v>
      </c>
      <c r="T5" s="69">
        <v>39.950000000000003</v>
      </c>
      <c r="U5" s="70" t="s">
        <v>31</v>
      </c>
      <c r="V5" s="69">
        <v>39.950000000000003</v>
      </c>
      <c r="W5" s="68" t="s">
        <v>31</v>
      </c>
      <c r="X5" s="69">
        <v>54.95</v>
      </c>
      <c r="Y5" s="70" t="s">
        <v>161</v>
      </c>
      <c r="Z5" s="69">
        <v>49.95</v>
      </c>
    </row>
    <row r="6" spans="1:30" ht="16" x14ac:dyDescent="0.2">
      <c r="A6" s="243"/>
      <c r="B6" s="185"/>
      <c r="C6" s="71" t="s">
        <v>30</v>
      </c>
      <c r="D6" s="72" t="s">
        <v>44</v>
      </c>
      <c r="E6" s="71" t="s">
        <v>30</v>
      </c>
      <c r="F6" s="72" t="s">
        <v>44</v>
      </c>
      <c r="G6" s="71" t="s">
        <v>30</v>
      </c>
      <c r="H6" s="73" t="s">
        <v>50</v>
      </c>
      <c r="I6" s="71" t="s">
        <v>30</v>
      </c>
      <c r="J6" s="72" t="s">
        <v>200</v>
      </c>
      <c r="K6" s="71" t="s">
        <v>30</v>
      </c>
      <c r="L6" s="72" t="s">
        <v>44</v>
      </c>
      <c r="M6" s="71" t="s">
        <v>30</v>
      </c>
      <c r="N6" s="73" t="s">
        <v>50</v>
      </c>
      <c r="O6" s="71" t="s">
        <v>30</v>
      </c>
      <c r="P6" s="72" t="s">
        <v>50</v>
      </c>
      <c r="Q6" s="71" t="s">
        <v>30</v>
      </c>
      <c r="R6" s="72" t="s">
        <v>50</v>
      </c>
      <c r="S6" s="71" t="s">
        <v>30</v>
      </c>
      <c r="T6" s="73" t="s">
        <v>50</v>
      </c>
      <c r="U6" s="193" t="s">
        <v>30</v>
      </c>
      <c r="V6" s="194" t="s">
        <v>50</v>
      </c>
      <c r="W6" s="71" t="s">
        <v>30</v>
      </c>
      <c r="X6" s="72" t="s">
        <v>61</v>
      </c>
      <c r="Y6" s="71" t="s">
        <v>30</v>
      </c>
      <c r="Z6" s="72" t="s">
        <v>61</v>
      </c>
    </row>
    <row r="7" spans="1:30" ht="75" customHeight="1" x14ac:dyDescent="0.2">
      <c r="A7" s="243"/>
      <c r="B7" s="74" t="s">
        <v>63</v>
      </c>
      <c r="C7" s="233"/>
      <c r="D7" s="234"/>
      <c r="E7" s="234"/>
      <c r="F7" s="234"/>
      <c r="G7" s="234"/>
      <c r="H7" s="235"/>
      <c r="I7" s="233"/>
      <c r="J7" s="234"/>
      <c r="K7" s="234"/>
      <c r="L7" s="234"/>
      <c r="M7" s="234" t="s">
        <v>162</v>
      </c>
      <c r="N7" s="235"/>
      <c r="O7" s="233"/>
      <c r="P7" s="234"/>
      <c r="Q7" s="233" t="s">
        <v>163</v>
      </c>
      <c r="R7" s="234"/>
      <c r="S7" s="234"/>
      <c r="T7" s="235"/>
      <c r="U7" s="234" t="s">
        <v>164</v>
      </c>
      <c r="V7" s="234"/>
      <c r="W7" s="233">
        <v>1</v>
      </c>
      <c r="X7" s="234"/>
      <c r="Y7" s="234">
        <v>1</v>
      </c>
      <c r="Z7" s="234"/>
    </row>
    <row r="8" spans="1:30" ht="75" customHeight="1" x14ac:dyDescent="0.2">
      <c r="A8" s="243"/>
      <c r="B8" s="74" t="s">
        <v>165</v>
      </c>
      <c r="C8" s="233"/>
      <c r="D8" s="234"/>
      <c r="E8" s="234"/>
      <c r="F8" s="234"/>
      <c r="G8" s="234"/>
      <c r="H8" s="235"/>
      <c r="I8" s="233"/>
      <c r="J8" s="234"/>
      <c r="K8" s="234"/>
      <c r="L8" s="234"/>
      <c r="M8" s="234" t="s">
        <v>166</v>
      </c>
      <c r="N8" s="235"/>
      <c r="O8" s="233"/>
      <c r="P8" s="234"/>
      <c r="Q8" s="233" t="s">
        <v>163</v>
      </c>
      <c r="R8" s="234"/>
      <c r="S8" s="234"/>
      <c r="T8" s="235"/>
      <c r="U8" s="234" t="s">
        <v>164</v>
      </c>
      <c r="V8" s="234"/>
      <c r="W8" s="233">
        <v>1</v>
      </c>
      <c r="X8" s="234"/>
      <c r="Y8" s="234"/>
      <c r="Z8" s="234"/>
    </row>
    <row r="9" spans="1:30" ht="75" customHeight="1" thickBot="1" x14ac:dyDescent="0.25">
      <c r="A9" s="243"/>
      <c r="B9" s="75" t="s">
        <v>167</v>
      </c>
      <c r="C9" s="227"/>
      <c r="D9" s="224"/>
      <c r="E9" s="224"/>
      <c r="F9" s="224"/>
      <c r="G9" s="224"/>
      <c r="H9" s="226"/>
      <c r="I9" s="227" t="s">
        <v>162</v>
      </c>
      <c r="J9" s="224"/>
      <c r="K9" s="224"/>
      <c r="L9" s="224"/>
      <c r="M9" s="224" t="s">
        <v>162</v>
      </c>
      <c r="N9" s="226"/>
      <c r="O9" s="227"/>
      <c r="P9" s="224"/>
      <c r="Q9" s="227"/>
      <c r="R9" s="224"/>
      <c r="S9" s="224"/>
      <c r="T9" s="226"/>
      <c r="U9" s="227"/>
      <c r="V9" s="224"/>
      <c r="W9" s="224"/>
      <c r="X9" s="226"/>
      <c r="Y9" s="224"/>
      <c r="Z9" s="224"/>
    </row>
    <row r="10" spans="1:30" x14ac:dyDescent="0.2">
      <c r="C10" s="76" t="s">
        <v>41</v>
      </c>
      <c r="D10" s="77">
        <v>60</v>
      </c>
      <c r="E10" s="76" t="s">
        <v>41</v>
      </c>
      <c r="F10" s="77">
        <v>100</v>
      </c>
      <c r="G10" s="76" t="s">
        <v>41</v>
      </c>
      <c r="H10" s="77">
        <v>60</v>
      </c>
      <c r="I10" s="76" t="s">
        <v>41</v>
      </c>
      <c r="J10" s="77">
        <v>60</v>
      </c>
      <c r="K10" s="76" t="s">
        <v>41</v>
      </c>
      <c r="L10" s="77">
        <v>80</v>
      </c>
      <c r="M10" s="76" t="s">
        <v>41</v>
      </c>
      <c r="N10" s="77">
        <v>60</v>
      </c>
      <c r="O10" s="76" t="s">
        <v>41</v>
      </c>
      <c r="P10" s="77">
        <v>60</v>
      </c>
      <c r="Q10" s="76" t="s">
        <v>41</v>
      </c>
      <c r="R10" s="77">
        <v>40</v>
      </c>
      <c r="S10" s="76" t="s">
        <v>41</v>
      </c>
      <c r="T10" s="77">
        <v>30</v>
      </c>
      <c r="U10" s="76" t="s">
        <v>41</v>
      </c>
      <c r="V10" s="77">
        <v>45</v>
      </c>
      <c r="W10" s="76" t="s">
        <v>41</v>
      </c>
      <c r="X10" s="77">
        <v>32</v>
      </c>
      <c r="Y10" s="76" t="s">
        <v>41</v>
      </c>
      <c r="Z10" s="77">
        <v>15</v>
      </c>
      <c r="AD10" s="77"/>
    </row>
    <row r="11" spans="1:30" x14ac:dyDescent="0.2">
      <c r="C11" s="76" t="s">
        <v>168</v>
      </c>
      <c r="D11" s="142">
        <f>D5*D10</f>
        <v>1797</v>
      </c>
      <c r="E11" s="76" t="s">
        <v>168</v>
      </c>
      <c r="F11" s="191">
        <f>F5*F10</f>
        <v>3495.0000000000005</v>
      </c>
      <c r="G11" s="76" t="s">
        <v>168</v>
      </c>
      <c r="H11" s="142">
        <f>H5*H10</f>
        <v>2997</v>
      </c>
      <c r="I11" s="76" t="s">
        <v>168</v>
      </c>
      <c r="J11" s="142">
        <f>J5*J10</f>
        <v>2997</v>
      </c>
      <c r="K11" s="76" t="s">
        <v>168</v>
      </c>
      <c r="L11" s="142">
        <f>L5*L10</f>
        <v>2796</v>
      </c>
      <c r="M11" s="76" t="s">
        <v>168</v>
      </c>
      <c r="N11" s="142">
        <f>N5*N10</f>
        <v>2697</v>
      </c>
      <c r="O11" s="76" t="s">
        <v>168</v>
      </c>
      <c r="P11" s="142">
        <f>P5*P10</f>
        <v>2997</v>
      </c>
      <c r="Q11" s="76" t="s">
        <v>168</v>
      </c>
      <c r="R11" s="142">
        <f>R5*R10</f>
        <v>1598</v>
      </c>
      <c r="S11" s="76" t="s">
        <v>168</v>
      </c>
      <c r="T11" s="142">
        <f>T5*T10</f>
        <v>1198.5</v>
      </c>
      <c r="U11" s="76" t="s">
        <v>168</v>
      </c>
      <c r="V11" s="142">
        <f>V5*V10</f>
        <v>1797.7500000000002</v>
      </c>
      <c r="W11" s="76" t="s">
        <v>168</v>
      </c>
      <c r="X11" s="142">
        <f>X5*X10</f>
        <v>1758.4</v>
      </c>
      <c r="Y11" s="76" t="s">
        <v>168</v>
      </c>
      <c r="Z11" s="142">
        <f>Z5*Z10</f>
        <v>749.25</v>
      </c>
      <c r="AD11" s="78"/>
    </row>
    <row r="12" spans="1:30" x14ac:dyDescent="0.2">
      <c r="C12" s="76" t="s">
        <v>169</v>
      </c>
      <c r="D12" s="142">
        <f>D11/1.1</f>
        <v>1633.6363636363635</v>
      </c>
      <c r="E12" s="76" t="s">
        <v>169</v>
      </c>
      <c r="F12" s="191">
        <f>F11/1.1</f>
        <v>3177.2727272727275</v>
      </c>
      <c r="G12" s="76" t="s">
        <v>169</v>
      </c>
      <c r="H12" s="142">
        <f>H11/1.1</f>
        <v>2724.5454545454545</v>
      </c>
      <c r="I12" s="76" t="s">
        <v>169</v>
      </c>
      <c r="J12" s="142">
        <f>J11/1.1</f>
        <v>2724.5454545454545</v>
      </c>
      <c r="K12" s="76" t="s">
        <v>169</v>
      </c>
      <c r="L12" s="142">
        <f>L11/1.1</f>
        <v>2541.8181818181815</v>
      </c>
      <c r="M12" s="76" t="s">
        <v>169</v>
      </c>
      <c r="N12" s="142">
        <f>N11/1.1</f>
        <v>2451.8181818181815</v>
      </c>
      <c r="O12" s="76" t="s">
        <v>169</v>
      </c>
      <c r="P12" s="142">
        <f>P11/1.1</f>
        <v>2724.5454545454545</v>
      </c>
      <c r="Q12" s="76" t="s">
        <v>169</v>
      </c>
      <c r="R12" s="142">
        <f>R11/1.1</f>
        <v>1452.7272727272725</v>
      </c>
      <c r="S12" s="76" t="s">
        <v>169</v>
      </c>
      <c r="T12" s="142">
        <f>T11/1.1</f>
        <v>1089.5454545454545</v>
      </c>
      <c r="U12" s="76" t="s">
        <v>169</v>
      </c>
      <c r="V12" s="142">
        <f>V11/1.1</f>
        <v>1634.318181818182</v>
      </c>
      <c r="W12" s="76" t="s">
        <v>169</v>
      </c>
      <c r="X12" s="142">
        <f>X11/1.1</f>
        <v>1598.5454545454545</v>
      </c>
      <c r="Y12" s="76" t="s">
        <v>169</v>
      </c>
      <c r="Z12" s="142">
        <f>Z11/1.1</f>
        <v>681.13636363636363</v>
      </c>
      <c r="AD12" s="78"/>
    </row>
    <row r="14" spans="1:30" ht="16" x14ac:dyDescent="0.2">
      <c r="C14" s="225" t="s">
        <v>170</v>
      </c>
      <c r="D14" s="225"/>
    </row>
    <row r="15" spans="1:30" ht="16" x14ac:dyDescent="0.2">
      <c r="C15" s="79" t="s">
        <v>41</v>
      </c>
      <c r="D15" s="80">
        <f>SUM(D10,F10,H10,J10,L10,N10,P10,R10,T10,V10,X10,Z10,AB10,AD10)</f>
        <v>642</v>
      </c>
    </row>
    <row r="16" spans="1:30" ht="16" x14ac:dyDescent="0.2">
      <c r="C16" s="79" t="s">
        <v>168</v>
      </c>
      <c r="D16" s="81">
        <f>SUM(D11,F11,H11,J11,L11,N11,P11,R11,T11,V11,X11,Z11)</f>
        <v>26877.9</v>
      </c>
    </row>
    <row r="17" spans="1:30" ht="16" x14ac:dyDescent="0.2">
      <c r="C17" s="79" t="s">
        <v>169</v>
      </c>
      <c r="D17" s="81">
        <f>D16/1.1</f>
        <v>24434.454545454544</v>
      </c>
    </row>
    <row r="18" spans="1:30" ht="16" thickBot="1" x14ac:dyDescent="0.25"/>
    <row r="19" spans="1:30" ht="15.75" customHeight="1" x14ac:dyDescent="0.2">
      <c r="A19" s="243" t="s">
        <v>140</v>
      </c>
      <c r="B19" s="241" t="s">
        <v>141</v>
      </c>
      <c r="C19" s="240" t="s">
        <v>142</v>
      </c>
      <c r="D19" s="239"/>
      <c r="E19" s="228" t="s">
        <v>143</v>
      </c>
      <c r="F19" s="239"/>
      <c r="G19" s="228" t="s">
        <v>144</v>
      </c>
      <c r="H19" s="239"/>
      <c r="I19" s="240" t="s">
        <v>145</v>
      </c>
      <c r="J19" s="239"/>
      <c r="K19" s="228" t="s">
        <v>146</v>
      </c>
      <c r="L19" s="229"/>
      <c r="M19" s="230"/>
      <c r="N19" s="230"/>
      <c r="O19" s="230"/>
      <c r="P19" s="230"/>
      <c r="Q19" s="230"/>
      <c r="R19" s="230"/>
      <c r="S19" s="230"/>
      <c r="T19" s="230"/>
      <c r="U19" s="230"/>
      <c r="V19" s="230"/>
      <c r="W19" s="230"/>
      <c r="X19" s="230"/>
      <c r="Y19" s="230"/>
      <c r="Z19" s="230"/>
      <c r="AA19" s="230"/>
      <c r="AB19" s="230"/>
      <c r="AC19" s="230"/>
      <c r="AD19" s="230"/>
    </row>
    <row r="20" spans="1:30" ht="16" thickBot="1" x14ac:dyDescent="0.25">
      <c r="A20" s="243"/>
      <c r="B20" s="242"/>
      <c r="C20" s="62" t="s">
        <v>171</v>
      </c>
      <c r="D20" s="63" t="s">
        <v>47</v>
      </c>
      <c r="E20" s="64" t="s">
        <v>33</v>
      </c>
      <c r="F20" s="63" t="s">
        <v>102</v>
      </c>
      <c r="G20" s="64" t="s">
        <v>172</v>
      </c>
      <c r="H20" s="63" t="s">
        <v>92</v>
      </c>
      <c r="I20" s="62" t="s">
        <v>33</v>
      </c>
      <c r="J20" s="63" t="s">
        <v>195</v>
      </c>
      <c r="K20" s="64" t="s">
        <v>33</v>
      </c>
      <c r="L20" s="111" t="s">
        <v>194</v>
      </c>
      <c r="M20" s="88"/>
      <c r="N20" s="88"/>
      <c r="O20" s="88"/>
      <c r="P20" s="88"/>
      <c r="Q20" s="88"/>
      <c r="R20" s="88"/>
      <c r="S20" s="88"/>
      <c r="T20" s="88"/>
      <c r="U20" s="88"/>
      <c r="V20" s="88"/>
      <c r="W20" s="88"/>
      <c r="X20" s="88"/>
      <c r="Y20" s="88"/>
      <c r="Z20" s="88"/>
      <c r="AA20" s="88"/>
      <c r="AB20" s="88"/>
      <c r="AC20" s="88"/>
      <c r="AD20" s="88"/>
    </row>
    <row r="21" spans="1:30" ht="16" thickBot="1" x14ac:dyDescent="0.25">
      <c r="A21" s="243"/>
      <c r="B21" s="242"/>
      <c r="C21" s="65" t="s">
        <v>36</v>
      </c>
      <c r="D21" s="66" t="s">
        <v>96</v>
      </c>
      <c r="E21" s="67" t="s">
        <v>36</v>
      </c>
      <c r="F21" s="66" t="s">
        <v>173</v>
      </c>
      <c r="G21" s="67" t="s">
        <v>36</v>
      </c>
      <c r="H21" s="66" t="s">
        <v>130</v>
      </c>
      <c r="I21" s="65" t="s">
        <v>36</v>
      </c>
      <c r="J21" s="66" t="s">
        <v>105</v>
      </c>
      <c r="K21" s="67" t="s">
        <v>36</v>
      </c>
      <c r="L21" s="112" t="s">
        <v>56</v>
      </c>
      <c r="M21" s="88"/>
      <c r="N21" s="88"/>
      <c r="O21" s="88"/>
      <c r="P21" s="88"/>
      <c r="Q21" s="88"/>
      <c r="R21" s="88"/>
      <c r="S21" s="88"/>
      <c r="T21" s="88"/>
      <c r="U21" s="88"/>
      <c r="V21" s="88"/>
      <c r="W21" s="88"/>
      <c r="X21" s="88"/>
      <c r="Y21" s="88"/>
      <c r="Z21" s="88"/>
      <c r="AA21" s="88"/>
      <c r="AB21" s="88"/>
      <c r="AC21" s="88"/>
      <c r="AD21" s="88"/>
    </row>
    <row r="22" spans="1:30" x14ac:dyDescent="0.2">
      <c r="A22" s="243"/>
      <c r="B22" s="242"/>
      <c r="C22" s="68" t="s">
        <v>31</v>
      </c>
      <c r="D22" s="69">
        <v>54.95</v>
      </c>
      <c r="E22" s="70" t="s">
        <v>31</v>
      </c>
      <c r="F22" s="69">
        <v>34.950000000000003</v>
      </c>
      <c r="G22" s="70" t="s">
        <v>31</v>
      </c>
      <c r="H22" s="69">
        <v>54.95</v>
      </c>
      <c r="I22" s="68" t="s">
        <v>31</v>
      </c>
      <c r="J22" s="69">
        <v>59.95</v>
      </c>
      <c r="K22" s="70" t="s">
        <v>31</v>
      </c>
      <c r="L22" s="113">
        <v>59.95</v>
      </c>
      <c r="M22" s="88"/>
      <c r="N22" s="115"/>
      <c r="O22" s="88"/>
      <c r="P22" s="115"/>
      <c r="Q22" s="88"/>
      <c r="R22" s="115"/>
      <c r="S22" s="88"/>
      <c r="T22" s="115"/>
      <c r="U22" s="88"/>
      <c r="V22" s="115"/>
      <c r="W22" s="88"/>
      <c r="X22" s="115"/>
      <c r="Y22" s="88"/>
      <c r="Z22" s="115"/>
      <c r="AA22" s="88"/>
      <c r="AB22" s="115"/>
      <c r="AC22" s="88"/>
      <c r="AD22" s="115"/>
    </row>
    <row r="23" spans="1:30" ht="16" x14ac:dyDescent="0.2">
      <c r="A23" s="243"/>
      <c r="B23" s="185"/>
      <c r="C23" s="71" t="s">
        <v>30</v>
      </c>
      <c r="D23" s="72" t="s">
        <v>50</v>
      </c>
      <c r="E23" s="71" t="s">
        <v>30</v>
      </c>
      <c r="F23" s="72" t="s">
        <v>44</v>
      </c>
      <c r="G23" s="71" t="s">
        <v>30</v>
      </c>
      <c r="H23" s="73" t="s">
        <v>50</v>
      </c>
      <c r="I23" s="71" t="s">
        <v>30</v>
      </c>
      <c r="J23" s="72" t="s">
        <v>50</v>
      </c>
      <c r="K23" s="71" t="s">
        <v>30</v>
      </c>
      <c r="L23" s="114" t="s">
        <v>61</v>
      </c>
      <c r="M23" s="88"/>
      <c r="N23" s="115"/>
      <c r="O23" s="88"/>
      <c r="P23" s="115"/>
      <c r="Q23" s="88"/>
      <c r="R23" s="115"/>
      <c r="S23" s="88"/>
      <c r="T23" s="115"/>
      <c r="U23" s="88"/>
      <c r="V23" s="115"/>
      <c r="W23" s="88"/>
      <c r="X23" s="115"/>
      <c r="Y23" s="88"/>
      <c r="Z23" s="115"/>
      <c r="AA23" s="88"/>
      <c r="AB23" s="115"/>
      <c r="AC23" s="88"/>
      <c r="AD23" s="115"/>
    </row>
    <row r="24" spans="1:30" ht="68.25" customHeight="1" x14ac:dyDescent="0.2">
      <c r="A24" s="243"/>
      <c r="B24" s="74" t="s">
        <v>63</v>
      </c>
      <c r="C24" s="233"/>
      <c r="D24" s="234"/>
      <c r="E24" s="234"/>
      <c r="F24" s="234"/>
      <c r="G24" s="234"/>
      <c r="H24" s="235"/>
      <c r="I24" s="233"/>
      <c r="J24" s="234"/>
      <c r="K24" s="234"/>
      <c r="L24" s="244"/>
      <c r="M24" s="232"/>
      <c r="N24" s="232"/>
      <c r="O24" s="232"/>
      <c r="P24" s="232"/>
      <c r="Q24" s="232"/>
      <c r="R24" s="232"/>
      <c r="S24" s="232"/>
      <c r="T24" s="232"/>
      <c r="U24" s="232"/>
      <c r="V24" s="232"/>
      <c r="W24" s="232"/>
      <c r="X24" s="232"/>
      <c r="Y24" s="232"/>
      <c r="Z24" s="232"/>
      <c r="AA24" s="232"/>
      <c r="AB24" s="232"/>
      <c r="AC24" s="232"/>
      <c r="AD24" s="232"/>
    </row>
    <row r="25" spans="1:30" ht="68.25" customHeight="1" x14ac:dyDescent="0.2">
      <c r="A25" s="243"/>
      <c r="B25" s="74" t="s">
        <v>165</v>
      </c>
      <c r="C25" s="233"/>
      <c r="D25" s="234"/>
      <c r="E25" s="234"/>
      <c r="F25" s="234"/>
      <c r="G25" s="234"/>
      <c r="H25" s="235"/>
      <c r="I25" s="233"/>
      <c r="J25" s="234"/>
      <c r="K25" s="234"/>
      <c r="L25" s="244"/>
      <c r="M25" s="232"/>
      <c r="N25" s="232"/>
      <c r="O25" s="232"/>
      <c r="P25" s="232"/>
      <c r="Q25" s="232"/>
      <c r="R25" s="232"/>
      <c r="S25" s="232"/>
      <c r="T25" s="232"/>
      <c r="U25" s="232"/>
      <c r="V25" s="232"/>
      <c r="W25" s="232"/>
      <c r="X25" s="232"/>
      <c r="Y25" s="232"/>
      <c r="Z25" s="232"/>
      <c r="AA25" s="232"/>
      <c r="AB25" s="232"/>
      <c r="AC25" s="232"/>
      <c r="AD25" s="232"/>
    </row>
    <row r="26" spans="1:30" ht="75" customHeight="1" thickBot="1" x14ac:dyDescent="0.25">
      <c r="A26" s="243"/>
      <c r="B26" s="75" t="s">
        <v>167</v>
      </c>
      <c r="C26" s="227"/>
      <c r="D26" s="224"/>
      <c r="E26" s="224"/>
      <c r="F26" s="224"/>
      <c r="G26" s="224"/>
      <c r="H26" s="226"/>
      <c r="I26" s="227"/>
      <c r="J26" s="224"/>
      <c r="K26" s="224"/>
      <c r="L26" s="245"/>
      <c r="S26" s="232"/>
      <c r="T26" s="232"/>
      <c r="U26" s="232"/>
      <c r="V26" s="232"/>
      <c r="W26" s="232"/>
      <c r="X26" s="232"/>
      <c r="Y26" s="232"/>
      <c r="Z26" s="232"/>
      <c r="AA26" s="232"/>
      <c r="AB26" s="232"/>
      <c r="AC26" s="232"/>
      <c r="AD26" s="232"/>
    </row>
    <row r="27" spans="1:30" x14ac:dyDescent="0.2">
      <c r="C27" s="76" t="s">
        <v>41</v>
      </c>
      <c r="D27" s="77">
        <v>45</v>
      </c>
      <c r="E27" s="76" t="s">
        <v>41</v>
      </c>
      <c r="F27" s="77">
        <v>50</v>
      </c>
      <c r="G27" s="76" t="s">
        <v>41</v>
      </c>
      <c r="H27" s="77">
        <v>35</v>
      </c>
      <c r="I27" s="76" t="s">
        <v>41</v>
      </c>
      <c r="J27" s="77">
        <v>40</v>
      </c>
      <c r="K27" s="76" t="s">
        <v>41</v>
      </c>
      <c r="L27" s="77">
        <v>15</v>
      </c>
      <c r="S27" s="116"/>
      <c r="T27" s="117"/>
      <c r="U27" s="116"/>
      <c r="V27" s="117"/>
      <c r="W27" s="116"/>
      <c r="X27" s="117"/>
      <c r="Y27" s="116"/>
      <c r="Z27" s="117"/>
      <c r="AA27" s="116"/>
      <c r="AB27" s="117"/>
      <c r="AC27" s="116"/>
      <c r="AD27" s="117"/>
    </row>
    <row r="28" spans="1:30" x14ac:dyDescent="0.2">
      <c r="C28" s="76" t="s">
        <v>168</v>
      </c>
      <c r="D28" s="78">
        <f>D27*D22</f>
        <v>2472.75</v>
      </c>
      <c r="E28" s="76" t="s">
        <v>168</v>
      </c>
      <c r="F28" s="78">
        <f>F27*F22</f>
        <v>1747.5000000000002</v>
      </c>
      <c r="G28" s="76" t="s">
        <v>168</v>
      </c>
      <c r="H28" s="78">
        <f>H27*H22</f>
        <v>1923.25</v>
      </c>
      <c r="I28" s="76" t="s">
        <v>168</v>
      </c>
      <c r="J28" s="78">
        <f>J27*J22</f>
        <v>2398</v>
      </c>
      <c r="K28" s="76" t="s">
        <v>168</v>
      </c>
      <c r="L28" s="143">
        <f>L27*L22</f>
        <v>899.25</v>
      </c>
      <c r="S28" s="116"/>
      <c r="T28" s="118"/>
      <c r="U28" s="116"/>
      <c r="V28" s="118"/>
      <c r="W28" s="116"/>
      <c r="X28" s="118"/>
      <c r="Y28" s="116"/>
      <c r="Z28" s="118"/>
      <c r="AA28" s="116"/>
      <c r="AB28" s="118"/>
      <c r="AC28" s="116"/>
      <c r="AD28" s="118"/>
    </row>
    <row r="29" spans="1:30" x14ac:dyDescent="0.2">
      <c r="C29" s="76" t="s">
        <v>169</v>
      </c>
      <c r="D29" s="78">
        <f>D28/1.1</f>
        <v>2247.9545454545455</v>
      </c>
      <c r="E29" s="76" t="s">
        <v>169</v>
      </c>
      <c r="F29" s="78">
        <f>F28/1.1</f>
        <v>1588.6363636363637</v>
      </c>
      <c r="G29" s="76" t="s">
        <v>169</v>
      </c>
      <c r="H29" s="78">
        <f>H28/1.1</f>
        <v>1748.4090909090908</v>
      </c>
      <c r="I29" s="76" t="s">
        <v>169</v>
      </c>
      <c r="J29" s="78">
        <f>J28/1.1</f>
        <v>2180</v>
      </c>
      <c r="K29" s="76" t="s">
        <v>169</v>
      </c>
      <c r="L29" s="78">
        <f>L28/1.1</f>
        <v>817.49999999999989</v>
      </c>
      <c r="S29" s="116"/>
      <c r="T29" s="118"/>
      <c r="U29" s="116"/>
      <c r="V29" s="118"/>
      <c r="W29" s="116"/>
      <c r="X29" s="118"/>
      <c r="Y29" s="116"/>
      <c r="Z29" s="118"/>
      <c r="AA29" s="116"/>
      <c r="AB29" s="118"/>
      <c r="AC29" s="116"/>
      <c r="AD29" s="118"/>
    </row>
    <row r="31" spans="1:30" ht="16" x14ac:dyDescent="0.2">
      <c r="C31" s="231" t="s">
        <v>170</v>
      </c>
      <c r="D31" s="231"/>
    </row>
    <row r="32" spans="1:30" ht="16" x14ac:dyDescent="0.2">
      <c r="C32" s="79" t="s">
        <v>41</v>
      </c>
      <c r="D32" s="80">
        <f>SUM(D27,F27,H27,J27,L27)</f>
        <v>185</v>
      </c>
    </row>
    <row r="33" spans="1:14" ht="16" x14ac:dyDescent="0.2">
      <c r="C33" s="79" t="s">
        <v>168</v>
      </c>
      <c r="D33" s="145">
        <f>SUM(D28,F28,H28,J28,L28)</f>
        <v>9440.75</v>
      </c>
    </row>
    <row r="34" spans="1:14" ht="16" x14ac:dyDescent="0.2">
      <c r="C34" s="79" t="s">
        <v>169</v>
      </c>
      <c r="D34" s="145">
        <f>SUM(D29,F29,H29,J29,L29)</f>
        <v>8582.5</v>
      </c>
    </row>
    <row r="35" spans="1:14" ht="16" thickBot="1" x14ac:dyDescent="0.25"/>
    <row r="36" spans="1:14" ht="15.75" customHeight="1" x14ac:dyDescent="0.2">
      <c r="A36" s="243" t="s">
        <v>140</v>
      </c>
      <c r="B36" s="241" t="s">
        <v>141</v>
      </c>
      <c r="C36" s="240" t="s">
        <v>142</v>
      </c>
      <c r="D36" s="239"/>
      <c r="E36" s="228" t="s">
        <v>143</v>
      </c>
      <c r="F36" s="239"/>
      <c r="G36" s="228" t="s">
        <v>144</v>
      </c>
      <c r="H36" s="239"/>
      <c r="I36" s="240" t="s">
        <v>145</v>
      </c>
      <c r="J36" s="239"/>
      <c r="K36" s="228" t="s">
        <v>146</v>
      </c>
      <c r="L36" s="239"/>
      <c r="M36" s="228" t="s">
        <v>147</v>
      </c>
      <c r="N36" s="239"/>
    </row>
    <row r="37" spans="1:14" ht="16" thickBot="1" x14ac:dyDescent="0.25">
      <c r="A37" s="243"/>
      <c r="B37" s="242"/>
      <c r="C37" s="62" t="s">
        <v>171</v>
      </c>
      <c r="D37" s="63" t="s">
        <v>108</v>
      </c>
      <c r="E37" s="64" t="s">
        <v>174</v>
      </c>
      <c r="F37" s="63" t="s">
        <v>122</v>
      </c>
      <c r="G37" s="64" t="s">
        <v>33</v>
      </c>
      <c r="H37" s="63" t="s">
        <v>110</v>
      </c>
      <c r="I37" s="62" t="s">
        <v>33</v>
      </c>
      <c r="J37" s="63" t="s">
        <v>118</v>
      </c>
      <c r="K37" s="64" t="s">
        <v>33</v>
      </c>
      <c r="L37" s="63" t="s">
        <v>115</v>
      </c>
      <c r="M37" s="64" t="s">
        <v>191</v>
      </c>
      <c r="N37" s="63" t="s">
        <v>124</v>
      </c>
    </row>
    <row r="38" spans="1:14" ht="16" thickBot="1" x14ac:dyDescent="0.25">
      <c r="A38" s="243"/>
      <c r="B38" s="242"/>
      <c r="C38" s="65" t="s">
        <v>36</v>
      </c>
      <c r="D38" s="66" t="s">
        <v>175</v>
      </c>
      <c r="E38" s="67" t="s">
        <v>36</v>
      </c>
      <c r="F38" s="66" t="s">
        <v>196</v>
      </c>
      <c r="G38" s="67" t="s">
        <v>36</v>
      </c>
      <c r="H38" s="66" t="s">
        <v>111</v>
      </c>
      <c r="I38" s="65" t="s">
        <v>159</v>
      </c>
      <c r="J38" s="66" t="s">
        <v>119</v>
      </c>
      <c r="K38" s="67" t="s">
        <v>36</v>
      </c>
      <c r="L38" s="66" t="s">
        <v>48</v>
      </c>
      <c r="M38" s="67" t="s">
        <v>36</v>
      </c>
      <c r="N38" s="66" t="s">
        <v>105</v>
      </c>
    </row>
    <row r="39" spans="1:14" x14ac:dyDescent="0.2">
      <c r="A39" s="243"/>
      <c r="B39" s="242"/>
      <c r="C39" s="68" t="s">
        <v>31</v>
      </c>
      <c r="D39" s="69">
        <v>64.95</v>
      </c>
      <c r="E39" s="70" t="s">
        <v>31</v>
      </c>
      <c r="F39" s="69">
        <v>79.95</v>
      </c>
      <c r="G39" s="70" t="s">
        <v>31</v>
      </c>
      <c r="H39" s="69">
        <v>64.95</v>
      </c>
      <c r="I39" s="68" t="s">
        <v>31</v>
      </c>
      <c r="J39" s="69">
        <v>89.95</v>
      </c>
      <c r="K39" s="70" t="s">
        <v>31</v>
      </c>
      <c r="L39" s="69">
        <v>79.95</v>
      </c>
      <c r="M39" s="70" t="s">
        <v>160</v>
      </c>
      <c r="N39" s="69">
        <v>89.95</v>
      </c>
    </row>
    <row r="40" spans="1:14" ht="16" x14ac:dyDescent="0.2">
      <c r="A40" s="243"/>
      <c r="B40" s="185"/>
      <c r="C40" s="71" t="s">
        <v>178</v>
      </c>
      <c r="D40" s="72" t="s">
        <v>44</v>
      </c>
      <c r="E40" s="71" t="s">
        <v>30</v>
      </c>
      <c r="F40" s="72" t="s">
        <v>50</v>
      </c>
      <c r="G40" s="71" t="s">
        <v>30</v>
      </c>
      <c r="H40" s="73" t="s">
        <v>44</v>
      </c>
      <c r="I40" s="71" t="s">
        <v>30</v>
      </c>
      <c r="J40" s="72" t="s">
        <v>61</v>
      </c>
      <c r="K40" s="71" t="s">
        <v>30</v>
      </c>
      <c r="L40" s="72" t="s">
        <v>50</v>
      </c>
      <c r="M40" s="71" t="s">
        <v>30</v>
      </c>
      <c r="N40" s="73" t="s">
        <v>61</v>
      </c>
    </row>
    <row r="41" spans="1:14" ht="80.25" customHeight="1" x14ac:dyDescent="0.2">
      <c r="A41" s="243"/>
      <c r="B41" s="74" t="s">
        <v>63</v>
      </c>
      <c r="C41" s="233">
        <v>1</v>
      </c>
      <c r="D41" s="234"/>
      <c r="E41" s="234">
        <v>1</v>
      </c>
      <c r="F41" s="234"/>
      <c r="G41" s="234" t="s">
        <v>176</v>
      </c>
      <c r="H41" s="235"/>
      <c r="I41" s="233" t="s">
        <v>162</v>
      </c>
      <c r="J41" s="234"/>
      <c r="K41" s="234" t="s">
        <v>162</v>
      </c>
      <c r="L41" s="234"/>
      <c r="M41" s="246" t="s">
        <v>177</v>
      </c>
      <c r="N41" s="247"/>
    </row>
    <row r="42" spans="1:14" ht="80.25" customHeight="1" x14ac:dyDescent="0.2">
      <c r="A42" s="243"/>
      <c r="B42" s="74" t="s">
        <v>165</v>
      </c>
      <c r="C42" s="233">
        <v>1</v>
      </c>
      <c r="D42" s="234"/>
      <c r="E42" s="234">
        <v>1</v>
      </c>
      <c r="F42" s="234"/>
      <c r="G42" s="234" t="s">
        <v>176</v>
      </c>
      <c r="H42" s="235"/>
      <c r="I42" s="233"/>
      <c r="J42" s="234"/>
      <c r="K42" s="234"/>
      <c r="L42" s="234"/>
      <c r="M42" s="234"/>
      <c r="N42" s="235"/>
    </row>
    <row r="43" spans="1:14" ht="80.25" customHeight="1" thickBot="1" x14ac:dyDescent="0.25">
      <c r="A43" s="243"/>
      <c r="B43" s="75" t="s">
        <v>167</v>
      </c>
      <c r="C43" s="227">
        <v>1</v>
      </c>
      <c r="D43" s="224"/>
      <c r="E43" s="224"/>
      <c r="F43" s="224"/>
      <c r="G43" s="224"/>
      <c r="H43" s="226"/>
      <c r="I43" s="227"/>
      <c r="J43" s="224"/>
      <c r="K43" s="224"/>
      <c r="L43" s="224"/>
      <c r="M43" s="224"/>
      <c r="N43" s="226"/>
    </row>
    <row r="44" spans="1:14" x14ac:dyDescent="0.2">
      <c r="C44" s="76" t="s">
        <v>41</v>
      </c>
      <c r="D44" s="77">
        <v>60</v>
      </c>
      <c r="E44" s="76" t="s">
        <v>41</v>
      </c>
      <c r="F44" s="77">
        <v>55</v>
      </c>
      <c r="G44" s="76" t="s">
        <v>41</v>
      </c>
      <c r="H44" s="77">
        <v>50</v>
      </c>
      <c r="I44" s="76" t="s">
        <v>41</v>
      </c>
      <c r="J44" s="77">
        <v>25</v>
      </c>
      <c r="K44" s="76" t="s">
        <v>41</v>
      </c>
      <c r="L44" s="77">
        <v>35</v>
      </c>
      <c r="M44" s="76" t="s">
        <v>41</v>
      </c>
      <c r="N44" s="77">
        <v>25</v>
      </c>
    </row>
    <row r="45" spans="1:14" x14ac:dyDescent="0.2">
      <c r="C45" s="76" t="s">
        <v>168</v>
      </c>
      <c r="D45" s="78">
        <f>D44*D39</f>
        <v>3897</v>
      </c>
      <c r="E45" s="76" t="s">
        <v>168</v>
      </c>
      <c r="F45" s="78">
        <f>F44*F39</f>
        <v>4397.25</v>
      </c>
      <c r="G45" s="76" t="s">
        <v>168</v>
      </c>
      <c r="H45" s="78">
        <f>H44*H39</f>
        <v>3247.5</v>
      </c>
      <c r="I45" s="76" t="s">
        <v>168</v>
      </c>
      <c r="J45" s="78">
        <f>J44*J39</f>
        <v>2248.75</v>
      </c>
      <c r="K45" s="76" t="s">
        <v>168</v>
      </c>
      <c r="L45" s="78">
        <f>L44*L39</f>
        <v>2798.25</v>
      </c>
      <c r="M45" s="76" t="s">
        <v>168</v>
      </c>
      <c r="N45" s="78">
        <f>N44*N39</f>
        <v>2248.75</v>
      </c>
    </row>
    <row r="46" spans="1:14" x14ac:dyDescent="0.2">
      <c r="C46" s="76" t="s">
        <v>169</v>
      </c>
      <c r="D46" s="78">
        <f>D45/1.1</f>
        <v>3542.7272727272725</v>
      </c>
      <c r="E46" s="76" t="s">
        <v>169</v>
      </c>
      <c r="F46" s="78">
        <f>F45/1.1</f>
        <v>3997.4999999999995</v>
      </c>
      <c r="G46" s="76" t="s">
        <v>169</v>
      </c>
      <c r="H46" s="78">
        <f>H45/1.1</f>
        <v>2952.272727272727</v>
      </c>
      <c r="I46" s="76" t="s">
        <v>169</v>
      </c>
      <c r="J46" s="78">
        <f>J45/1.1</f>
        <v>2044.3181818181818</v>
      </c>
      <c r="K46" s="76" t="s">
        <v>169</v>
      </c>
      <c r="L46" s="78">
        <f>L45/1.1</f>
        <v>2543.863636363636</v>
      </c>
      <c r="M46" s="76" t="s">
        <v>169</v>
      </c>
      <c r="N46" s="78">
        <f>N45/1.1</f>
        <v>2044.3181818181818</v>
      </c>
    </row>
    <row r="48" spans="1:14" ht="16" x14ac:dyDescent="0.2">
      <c r="C48" s="231" t="s">
        <v>170</v>
      </c>
      <c r="D48" s="231"/>
    </row>
    <row r="49" spans="1:30" ht="16" x14ac:dyDescent="0.2">
      <c r="C49" s="79" t="s">
        <v>41</v>
      </c>
      <c r="D49" s="80">
        <f>SUM(D44,F44,H44,J44,L44,N44)</f>
        <v>250</v>
      </c>
    </row>
    <row r="50" spans="1:30" ht="16" x14ac:dyDescent="0.2">
      <c r="C50" s="79" t="s">
        <v>168</v>
      </c>
      <c r="D50" s="81">
        <f>SUM(D45,F45,H45,J45,L45,N45)</f>
        <v>18837.5</v>
      </c>
    </row>
    <row r="51" spans="1:30" ht="16" x14ac:dyDescent="0.2">
      <c r="C51" s="79" t="s">
        <v>169</v>
      </c>
      <c r="D51" s="81">
        <f>SUM(D46,F46,H46,J46,L46)</f>
        <v>15080.681818181818</v>
      </c>
    </row>
    <row r="52" spans="1:30" ht="16" x14ac:dyDescent="0.2">
      <c r="C52" s="81"/>
      <c r="D52" s="81"/>
    </row>
    <row r="53" spans="1:30" ht="17" thickBot="1" x14ac:dyDescent="0.25">
      <c r="C53" s="81"/>
      <c r="D53" s="81"/>
    </row>
    <row r="54" spans="1:30" ht="16" x14ac:dyDescent="0.2">
      <c r="A54" s="243" t="s">
        <v>140</v>
      </c>
      <c r="B54" s="241" t="s">
        <v>141</v>
      </c>
      <c r="C54" s="228" t="s">
        <v>142</v>
      </c>
      <c r="D54" s="239"/>
      <c r="E54" s="228" t="s">
        <v>143</v>
      </c>
      <c r="F54" s="239"/>
      <c r="G54" s="228" t="s">
        <v>144</v>
      </c>
      <c r="H54" s="239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  <c r="AA54" s="88"/>
      <c r="AB54" s="88"/>
      <c r="AC54" s="88"/>
      <c r="AD54" s="88"/>
    </row>
    <row r="55" spans="1:30" ht="15.75" customHeight="1" thickBot="1" x14ac:dyDescent="0.25">
      <c r="A55" s="243"/>
      <c r="B55" s="242"/>
      <c r="C55" s="111" t="s">
        <v>191</v>
      </c>
      <c r="D55" s="111" t="s">
        <v>199</v>
      </c>
      <c r="E55" s="111" t="s">
        <v>33</v>
      </c>
      <c r="F55" s="111" t="s">
        <v>135</v>
      </c>
      <c r="G55" s="111" t="s">
        <v>33</v>
      </c>
      <c r="H55" s="111" t="s">
        <v>198</v>
      </c>
      <c r="I55" s="230"/>
      <c r="J55" s="230"/>
      <c r="K55" s="230"/>
      <c r="L55" s="230"/>
      <c r="M55" s="230"/>
      <c r="N55" s="230"/>
      <c r="O55" s="230"/>
      <c r="P55" s="230"/>
      <c r="Q55" s="230"/>
      <c r="R55" s="230"/>
      <c r="S55" s="230"/>
      <c r="T55" s="230"/>
      <c r="U55" s="230"/>
      <c r="V55" s="230"/>
      <c r="W55" s="230"/>
      <c r="X55" s="230"/>
      <c r="Y55" s="230"/>
      <c r="Z55" s="230"/>
      <c r="AA55" s="230"/>
      <c r="AB55" s="230"/>
      <c r="AC55" s="230"/>
      <c r="AD55" s="230"/>
    </row>
    <row r="56" spans="1:30" ht="16" thickBot="1" x14ac:dyDescent="0.25">
      <c r="A56" s="243"/>
      <c r="B56" s="242"/>
      <c r="C56" s="62" t="s">
        <v>36</v>
      </c>
      <c r="D56" s="63" t="s">
        <v>197</v>
      </c>
      <c r="E56" s="64" t="s">
        <v>36</v>
      </c>
      <c r="F56" s="63" t="s">
        <v>56</v>
      </c>
      <c r="G56" s="64" t="s">
        <v>36</v>
      </c>
      <c r="H56" s="111" t="s">
        <v>130</v>
      </c>
      <c r="I56" s="88"/>
      <c r="J56" s="88"/>
      <c r="K56" s="88"/>
      <c r="L56" s="88"/>
      <c r="M56" s="88"/>
      <c r="N56" s="88"/>
      <c r="O56" s="88"/>
      <c r="P56" s="88"/>
      <c r="Q56" s="88"/>
      <c r="R56" s="88"/>
      <c r="S56" s="88"/>
      <c r="T56" s="88"/>
      <c r="U56" s="88"/>
      <c r="V56" s="88"/>
      <c r="W56" s="88"/>
      <c r="X56" s="88"/>
      <c r="Y56" s="88"/>
      <c r="Z56" s="88"/>
      <c r="AA56" s="88"/>
      <c r="AB56" s="88"/>
      <c r="AC56" s="88"/>
      <c r="AD56" s="88"/>
    </row>
    <row r="57" spans="1:30" ht="16" thickBot="1" x14ac:dyDescent="0.25">
      <c r="A57" s="243"/>
      <c r="B57" s="242"/>
      <c r="C57" s="65" t="s">
        <v>161</v>
      </c>
      <c r="D57" s="104">
        <v>74.95</v>
      </c>
      <c r="E57" s="67" t="s">
        <v>31</v>
      </c>
      <c r="F57" s="104">
        <v>99.95</v>
      </c>
      <c r="G57" s="67" t="s">
        <v>160</v>
      </c>
      <c r="H57" s="146">
        <v>109.95</v>
      </c>
      <c r="I57" s="88"/>
      <c r="J57" s="88"/>
      <c r="K57" s="88"/>
      <c r="L57" s="88"/>
      <c r="M57" s="88"/>
      <c r="N57" s="88"/>
      <c r="O57" s="88"/>
      <c r="P57" s="88"/>
      <c r="Q57" s="88"/>
      <c r="R57" s="88"/>
      <c r="S57" s="88"/>
      <c r="T57" s="88"/>
      <c r="U57" s="88"/>
      <c r="V57" s="88"/>
      <c r="W57" s="88"/>
      <c r="X57" s="88"/>
      <c r="Y57" s="88"/>
      <c r="Z57" s="88"/>
      <c r="AA57" s="88"/>
      <c r="AB57" s="88"/>
      <c r="AC57" s="88"/>
      <c r="AD57" s="88"/>
    </row>
    <row r="58" spans="1:30" ht="16" x14ac:dyDescent="0.2">
      <c r="A58" s="243"/>
      <c r="B58" s="192"/>
      <c r="C58" s="68" t="s">
        <v>178</v>
      </c>
      <c r="D58" s="69" t="s">
        <v>61</v>
      </c>
      <c r="E58" s="70" t="s">
        <v>30</v>
      </c>
      <c r="F58" s="69" t="s">
        <v>50</v>
      </c>
      <c r="G58" s="70" t="s">
        <v>30</v>
      </c>
      <c r="H58" s="113" t="s">
        <v>50</v>
      </c>
      <c r="I58" s="88"/>
      <c r="J58" s="115"/>
      <c r="K58" s="88"/>
      <c r="L58" s="115"/>
      <c r="M58" s="88"/>
      <c r="N58" s="115"/>
      <c r="O58" s="88"/>
      <c r="P58" s="115"/>
      <c r="Q58" s="88"/>
      <c r="R58" s="115"/>
      <c r="S58" s="88"/>
      <c r="T58" s="115"/>
      <c r="U58" s="88"/>
      <c r="V58" s="115"/>
      <c r="W58" s="88"/>
      <c r="X58" s="115"/>
      <c r="Y58" s="88"/>
      <c r="Z58" s="115"/>
      <c r="AA58" s="88"/>
      <c r="AB58" s="115"/>
      <c r="AC58" s="88"/>
      <c r="AD58" s="115"/>
    </row>
    <row r="59" spans="1:30" ht="80.25" customHeight="1" x14ac:dyDescent="0.2">
      <c r="A59" s="243"/>
      <c r="B59" s="185" t="s">
        <v>63</v>
      </c>
      <c r="C59" s="250">
        <v>1</v>
      </c>
      <c r="D59" s="250"/>
      <c r="E59" s="250">
        <v>1</v>
      </c>
      <c r="F59" s="250"/>
      <c r="G59" s="250"/>
      <c r="H59" s="250"/>
      <c r="I59" s="88"/>
      <c r="J59" s="115"/>
      <c r="K59" s="88"/>
      <c r="L59" s="115"/>
      <c r="M59" s="88"/>
      <c r="N59" s="115"/>
      <c r="O59" s="88"/>
      <c r="P59" s="115"/>
      <c r="Q59" s="88"/>
      <c r="R59" s="115"/>
      <c r="S59" s="88"/>
      <c r="T59" s="115"/>
      <c r="U59" s="88"/>
      <c r="V59" s="115"/>
      <c r="W59" s="88"/>
      <c r="X59" s="115"/>
      <c r="Y59" s="88"/>
      <c r="Z59" s="115"/>
      <c r="AA59" s="88"/>
      <c r="AB59" s="115"/>
      <c r="AC59" s="88"/>
      <c r="AD59" s="115"/>
    </row>
    <row r="60" spans="1:30" ht="80.25" customHeight="1" x14ac:dyDescent="0.2">
      <c r="A60" s="243"/>
      <c r="B60" s="74" t="s">
        <v>165</v>
      </c>
      <c r="C60" s="233">
        <v>1</v>
      </c>
      <c r="D60" s="234"/>
      <c r="E60" s="234">
        <v>1</v>
      </c>
      <c r="F60" s="234"/>
      <c r="G60" s="248"/>
      <c r="H60" s="249"/>
      <c r="I60" s="232"/>
      <c r="J60" s="232"/>
      <c r="K60" s="232"/>
      <c r="L60" s="232"/>
      <c r="M60" s="232"/>
      <c r="N60" s="232"/>
      <c r="O60" s="232"/>
      <c r="P60" s="232"/>
      <c r="Q60" s="232"/>
      <c r="R60" s="232"/>
      <c r="S60" s="232"/>
      <c r="T60" s="232"/>
      <c r="U60" s="232"/>
      <c r="V60" s="232"/>
      <c r="W60" s="232"/>
      <c r="X60" s="232"/>
      <c r="Y60" s="232"/>
      <c r="Z60" s="232"/>
      <c r="AA60" s="232"/>
      <c r="AB60" s="232"/>
      <c r="AC60" s="232"/>
      <c r="AD60" s="232"/>
    </row>
    <row r="61" spans="1:30" ht="80.25" customHeight="1" x14ac:dyDescent="0.2">
      <c r="A61" s="243"/>
      <c r="B61" s="74" t="s">
        <v>167</v>
      </c>
      <c r="C61" s="233">
        <v>1</v>
      </c>
      <c r="D61" s="234"/>
      <c r="E61" s="234"/>
      <c r="F61" s="234"/>
      <c r="G61" s="234"/>
      <c r="H61" s="244"/>
      <c r="I61" s="232"/>
      <c r="J61" s="232"/>
      <c r="K61" s="232"/>
      <c r="L61" s="232"/>
      <c r="M61" s="232"/>
      <c r="N61" s="232"/>
      <c r="O61" s="232"/>
      <c r="P61" s="232"/>
      <c r="Q61" s="232"/>
      <c r="R61" s="232"/>
      <c r="S61" s="232"/>
      <c r="T61" s="232"/>
      <c r="U61" s="232"/>
      <c r="V61" s="232"/>
      <c r="W61" s="232"/>
      <c r="X61" s="232"/>
      <c r="Y61" s="232"/>
      <c r="Z61" s="232"/>
      <c r="AA61" s="232"/>
      <c r="AB61" s="232"/>
      <c r="AC61" s="232"/>
      <c r="AD61" s="232"/>
    </row>
    <row r="62" spans="1:30" ht="22" thickBot="1" x14ac:dyDescent="0.25">
      <c r="A62" s="189"/>
      <c r="B62" s="75" t="s">
        <v>167</v>
      </c>
      <c r="C62" s="227"/>
      <c r="D62" s="224"/>
      <c r="E62" s="224"/>
      <c r="F62" s="224"/>
      <c r="G62" s="224"/>
      <c r="H62" s="245"/>
      <c r="I62" s="232"/>
      <c r="J62" s="232"/>
      <c r="K62" s="232"/>
      <c r="L62" s="232"/>
      <c r="M62" s="232"/>
      <c r="N62" s="232"/>
      <c r="O62" s="232"/>
      <c r="P62" s="232"/>
      <c r="Q62" s="232"/>
      <c r="R62" s="232"/>
      <c r="S62" s="232"/>
      <c r="T62" s="232"/>
      <c r="U62" s="232"/>
      <c r="V62" s="232"/>
      <c r="W62" s="232"/>
      <c r="X62" s="232"/>
      <c r="Y62" s="232"/>
      <c r="Z62" s="232"/>
      <c r="AA62" s="232"/>
      <c r="AB62" s="232"/>
      <c r="AC62" s="232"/>
      <c r="AD62" s="232"/>
    </row>
    <row r="63" spans="1:30" x14ac:dyDescent="0.2">
      <c r="C63" s="76" t="s">
        <v>41</v>
      </c>
      <c r="D63" s="77">
        <v>40</v>
      </c>
      <c r="E63" s="76" t="s">
        <v>41</v>
      </c>
      <c r="F63" s="77">
        <v>30</v>
      </c>
      <c r="G63" s="76" t="s">
        <v>41</v>
      </c>
      <c r="H63" s="77">
        <v>15</v>
      </c>
      <c r="P63" s="117"/>
      <c r="Q63" s="116"/>
      <c r="R63" s="117"/>
      <c r="S63" s="116"/>
      <c r="T63" s="117"/>
      <c r="U63" s="116"/>
      <c r="V63" s="117"/>
      <c r="W63" s="116"/>
      <c r="X63" s="117"/>
      <c r="Y63" s="116"/>
      <c r="Z63" s="117"/>
      <c r="AA63" s="116"/>
      <c r="AB63" s="117"/>
      <c r="AC63" s="116"/>
      <c r="AD63" s="117"/>
    </row>
    <row r="64" spans="1:30" x14ac:dyDescent="0.2">
      <c r="C64" s="76" t="s">
        <v>168</v>
      </c>
      <c r="D64" s="78">
        <f>D63*D57</f>
        <v>2998</v>
      </c>
      <c r="E64" s="76" t="s">
        <v>168</v>
      </c>
      <c r="F64" s="78">
        <f>F63*F57</f>
        <v>2998.5</v>
      </c>
      <c r="G64" s="76" t="s">
        <v>168</v>
      </c>
      <c r="H64" s="78">
        <f>H63*H57</f>
        <v>1649.25</v>
      </c>
      <c r="P64" s="118"/>
      <c r="Q64" s="116"/>
      <c r="R64" s="118"/>
      <c r="S64" s="116"/>
      <c r="T64" s="118"/>
      <c r="U64" s="116"/>
      <c r="V64" s="118"/>
      <c r="W64" s="116"/>
      <c r="X64" s="118"/>
      <c r="Y64" s="116"/>
      <c r="Z64" s="118"/>
      <c r="AA64" s="116"/>
      <c r="AB64" s="118"/>
      <c r="AC64" s="116"/>
      <c r="AD64" s="118"/>
    </row>
    <row r="65" spans="3:30" x14ac:dyDescent="0.2">
      <c r="C65" s="76" t="s">
        <v>169</v>
      </c>
      <c r="D65" s="78">
        <f>D64/1.1</f>
        <v>2725.454545454545</v>
      </c>
      <c r="E65" s="76" t="s">
        <v>169</v>
      </c>
      <c r="F65" s="78">
        <f>F64/1.1</f>
        <v>2725.9090909090905</v>
      </c>
      <c r="G65" s="76" t="s">
        <v>169</v>
      </c>
      <c r="H65" s="78">
        <f>H64/1.1</f>
        <v>1499.3181818181818</v>
      </c>
      <c r="P65" s="118"/>
      <c r="Q65" s="116"/>
      <c r="R65" s="118"/>
      <c r="S65" s="116"/>
      <c r="T65" s="118"/>
      <c r="U65" s="116"/>
      <c r="V65" s="118"/>
      <c r="W65" s="116"/>
      <c r="X65" s="118"/>
      <c r="Y65" s="116"/>
      <c r="Z65" s="118"/>
      <c r="AA65" s="116"/>
      <c r="AB65" s="118"/>
      <c r="AC65" s="116"/>
      <c r="AD65" s="118"/>
    </row>
    <row r="67" spans="3:30" ht="16" x14ac:dyDescent="0.2">
      <c r="C67" s="231" t="s">
        <v>170</v>
      </c>
      <c r="D67" s="231"/>
    </row>
    <row r="68" spans="3:30" ht="16" x14ac:dyDescent="0.2">
      <c r="C68" s="79" t="s">
        <v>41</v>
      </c>
      <c r="D68" s="80">
        <f>SUM(D63,F63,H63)</f>
        <v>85</v>
      </c>
    </row>
    <row r="69" spans="3:30" ht="16" x14ac:dyDescent="0.2">
      <c r="C69" s="79" t="s">
        <v>168</v>
      </c>
      <c r="D69" s="145">
        <f>SUM(D64,F64,H64)</f>
        <v>7645.75</v>
      </c>
    </row>
    <row r="70" spans="3:30" ht="16" x14ac:dyDescent="0.2">
      <c r="C70" s="79" t="s">
        <v>169</v>
      </c>
      <c r="D70" s="147">
        <f>SUM(D65,F65,H65)</f>
        <v>6950.681818181818</v>
      </c>
    </row>
    <row r="73" spans="3:30" x14ac:dyDescent="0.2">
      <c r="C73" s="77" t="s">
        <v>179</v>
      </c>
      <c r="D73">
        <f>SUM(D15,D32,D49,D68)</f>
        <v>1162</v>
      </c>
      <c r="F73" t="s">
        <v>6</v>
      </c>
      <c r="G73" s="149">
        <f>D16</f>
        <v>26877.9</v>
      </c>
      <c r="H73" s="152">
        <v>0.43</v>
      </c>
      <c r="I73" s="135">
        <f>G73/G77</f>
        <v>0.42797908980460786</v>
      </c>
    </row>
    <row r="74" spans="3:30" x14ac:dyDescent="0.2">
      <c r="C74" s="77" t="s">
        <v>180</v>
      </c>
      <c r="D74" s="149">
        <f>SUM(D16,D33,D50,D69)</f>
        <v>62801.9</v>
      </c>
      <c r="F74" t="s">
        <v>7</v>
      </c>
      <c r="G74" s="150">
        <f>D33</f>
        <v>9440.75</v>
      </c>
      <c r="H74" s="152">
        <v>0.15</v>
      </c>
      <c r="I74" s="135">
        <f>G74/G77</f>
        <v>0.15032586593717706</v>
      </c>
    </row>
    <row r="75" spans="3:30" x14ac:dyDescent="0.2">
      <c r="C75" s="77" t="s">
        <v>169</v>
      </c>
      <c r="D75" s="124">
        <f>D74/1.1</f>
        <v>57092.63636363636</v>
      </c>
      <c r="F75" t="s">
        <v>181</v>
      </c>
      <c r="G75" s="149">
        <f>D50</f>
        <v>18837.5</v>
      </c>
      <c r="H75" s="152">
        <v>0.3</v>
      </c>
      <c r="I75" s="135">
        <f>G75/G77</f>
        <v>0.29995111612865216</v>
      </c>
    </row>
    <row r="76" spans="3:30" x14ac:dyDescent="0.2">
      <c r="F76" t="s">
        <v>9</v>
      </c>
      <c r="G76" s="150">
        <f>D69</f>
        <v>7645.75</v>
      </c>
      <c r="H76" s="152">
        <v>0.12</v>
      </c>
      <c r="I76" s="135">
        <f>G76/G77</f>
        <v>0.12174392812956296</v>
      </c>
    </row>
    <row r="77" spans="3:30" x14ac:dyDescent="0.2">
      <c r="G77" s="149">
        <f>D74</f>
        <v>62801.9</v>
      </c>
      <c r="H77" s="151">
        <v>62500</v>
      </c>
    </row>
    <row r="80" spans="3:30" x14ac:dyDescent="0.2">
      <c r="H80" s="155"/>
    </row>
    <row r="84" spans="3:7" ht="16" thickBot="1" x14ac:dyDescent="0.25"/>
    <row r="85" spans="3:7" ht="32" x14ac:dyDescent="0.2">
      <c r="C85" t="s">
        <v>15</v>
      </c>
      <c r="D85" s="54" t="s">
        <v>16</v>
      </c>
      <c r="E85" s="55" t="s">
        <v>17</v>
      </c>
      <c r="F85" s="56" t="s">
        <v>18</v>
      </c>
      <c r="G85" s="57" t="s">
        <v>19</v>
      </c>
    </row>
    <row r="86" spans="3:7" ht="17" x14ac:dyDescent="0.2">
      <c r="D86" s="169" t="s">
        <v>20</v>
      </c>
      <c r="E86" s="176" t="s">
        <v>21</v>
      </c>
      <c r="F86" s="170">
        <v>15</v>
      </c>
      <c r="G86" s="177">
        <v>30</v>
      </c>
    </row>
    <row r="87" spans="3:7" ht="34" x14ac:dyDescent="0.2">
      <c r="D87" s="178" t="s">
        <v>22</v>
      </c>
      <c r="E87" s="176" t="s">
        <v>23</v>
      </c>
      <c r="F87" s="179">
        <v>30</v>
      </c>
      <c r="G87" s="180">
        <v>60</v>
      </c>
    </row>
    <row r="88" spans="3:7" ht="34" x14ac:dyDescent="0.2">
      <c r="D88" s="169" t="s">
        <v>24</v>
      </c>
      <c r="E88" s="176" t="s">
        <v>25</v>
      </c>
      <c r="F88" s="170">
        <v>60</v>
      </c>
      <c r="G88" s="177">
        <v>100</v>
      </c>
    </row>
    <row r="89" spans="3:7" x14ac:dyDescent="0.2">
      <c r="C89" s="50"/>
      <c r="D89" s="50"/>
      <c r="E89" s="153"/>
      <c r="F89" s="153"/>
      <c r="G89" s="154"/>
    </row>
    <row r="90" spans="3:7" ht="16" thickBot="1" x14ac:dyDescent="0.25"/>
    <row r="91" spans="3:7" ht="32" x14ac:dyDescent="0.2">
      <c r="C91" s="204" t="s">
        <v>26</v>
      </c>
      <c r="D91" s="54" t="s">
        <v>16</v>
      </c>
      <c r="E91" s="55" t="s">
        <v>17</v>
      </c>
      <c r="F91" s="56" t="s">
        <v>18</v>
      </c>
      <c r="G91" s="57" t="s">
        <v>19</v>
      </c>
    </row>
    <row r="92" spans="3:7" ht="17" x14ac:dyDescent="0.2">
      <c r="C92" s="205"/>
      <c r="D92" s="169" t="s">
        <v>20</v>
      </c>
      <c r="E92" s="176" t="s">
        <v>21</v>
      </c>
      <c r="F92" s="170">
        <v>15</v>
      </c>
      <c r="G92" s="177">
        <v>25</v>
      </c>
    </row>
    <row r="93" spans="3:7" ht="34" x14ac:dyDescent="0.2">
      <c r="D93" s="178" t="s">
        <v>22</v>
      </c>
      <c r="E93" s="176" t="s">
        <v>23</v>
      </c>
      <c r="F93" s="179">
        <v>30</v>
      </c>
      <c r="G93" s="180">
        <v>50</v>
      </c>
    </row>
    <row r="94" spans="3:7" ht="34" x14ac:dyDescent="0.2">
      <c r="D94" s="169" t="s">
        <v>24</v>
      </c>
      <c r="E94" s="176" t="s">
        <v>25</v>
      </c>
      <c r="F94" s="170">
        <v>40</v>
      </c>
      <c r="G94" s="177">
        <v>60</v>
      </c>
    </row>
    <row r="95" spans="3:7" ht="16" thickBot="1" x14ac:dyDescent="0.25"/>
    <row r="96" spans="3:7" ht="32" x14ac:dyDescent="0.2">
      <c r="C96" s="169" t="s">
        <v>9</v>
      </c>
      <c r="D96" s="54" t="s">
        <v>16</v>
      </c>
      <c r="E96" s="55" t="s">
        <v>17</v>
      </c>
      <c r="F96" s="56" t="s">
        <v>18</v>
      </c>
      <c r="G96" s="57" t="s">
        <v>19</v>
      </c>
    </row>
    <row r="97" spans="4:7" ht="17" x14ac:dyDescent="0.2">
      <c r="D97" s="169" t="s">
        <v>20</v>
      </c>
      <c r="E97" s="176" t="s">
        <v>21</v>
      </c>
      <c r="F97" s="170">
        <v>15</v>
      </c>
      <c r="G97" s="177">
        <v>25</v>
      </c>
    </row>
    <row r="98" spans="4:7" ht="34" x14ac:dyDescent="0.2">
      <c r="D98" s="178" t="s">
        <v>22</v>
      </c>
      <c r="E98" s="176" t="s">
        <v>23</v>
      </c>
      <c r="F98" s="179">
        <v>15</v>
      </c>
      <c r="G98" s="180">
        <v>35</v>
      </c>
    </row>
    <row r="99" spans="4:7" ht="34" x14ac:dyDescent="0.2">
      <c r="D99" s="169" t="s">
        <v>24</v>
      </c>
      <c r="E99" s="176" t="s">
        <v>25</v>
      </c>
      <c r="F99" s="170">
        <v>20</v>
      </c>
      <c r="G99" s="177">
        <v>50</v>
      </c>
    </row>
  </sheetData>
  <mergeCells count="197">
    <mergeCell ref="B54:B57"/>
    <mergeCell ref="A54:A61"/>
    <mergeCell ref="C54:D54"/>
    <mergeCell ref="C67:D67"/>
    <mergeCell ref="C59:D59"/>
    <mergeCell ref="E59:F59"/>
    <mergeCell ref="G59:H59"/>
    <mergeCell ref="AA61:AB61"/>
    <mergeCell ref="AC61:AD61"/>
    <mergeCell ref="C62:D62"/>
    <mergeCell ref="E62:F62"/>
    <mergeCell ref="G62:H62"/>
    <mergeCell ref="I62:J62"/>
    <mergeCell ref="K62:L62"/>
    <mergeCell ref="M62:N62"/>
    <mergeCell ref="O62:P62"/>
    <mergeCell ref="Q62:R62"/>
    <mergeCell ref="S62:T62"/>
    <mergeCell ref="U62:V62"/>
    <mergeCell ref="W62:X62"/>
    <mergeCell ref="Y62:Z62"/>
    <mergeCell ref="AA62:AB62"/>
    <mergeCell ref="AC62:AD62"/>
    <mergeCell ref="Q61:R61"/>
    <mergeCell ref="S61:T61"/>
    <mergeCell ref="U61:V61"/>
    <mergeCell ref="W61:X61"/>
    <mergeCell ref="O61:P61"/>
    <mergeCell ref="Y61:Z61"/>
    <mergeCell ref="AA55:AB55"/>
    <mergeCell ref="AC55:AD55"/>
    <mergeCell ref="C60:D60"/>
    <mergeCell ref="E60:F60"/>
    <mergeCell ref="G60:H60"/>
    <mergeCell ref="I60:J60"/>
    <mergeCell ref="K60:L60"/>
    <mergeCell ref="M60:N60"/>
    <mergeCell ref="O60:P60"/>
    <mergeCell ref="Q60:R60"/>
    <mergeCell ref="S60:T60"/>
    <mergeCell ref="U60:V60"/>
    <mergeCell ref="W60:X60"/>
    <mergeCell ref="Y60:Z60"/>
    <mergeCell ref="AA60:AB60"/>
    <mergeCell ref="AC60:AD60"/>
    <mergeCell ref="Q55:R55"/>
    <mergeCell ref="S55:T55"/>
    <mergeCell ref="W55:X55"/>
    <mergeCell ref="Y55:Z55"/>
    <mergeCell ref="E61:F61"/>
    <mergeCell ref="U55:V55"/>
    <mergeCell ref="I55:J55"/>
    <mergeCell ref="K55:L55"/>
    <mergeCell ref="M55:N55"/>
    <mergeCell ref="O55:P55"/>
    <mergeCell ref="C48:D48"/>
    <mergeCell ref="G61:H61"/>
    <mergeCell ref="I61:J61"/>
    <mergeCell ref="K61:L61"/>
    <mergeCell ref="M61:N61"/>
    <mergeCell ref="G54:H54"/>
    <mergeCell ref="E54:F54"/>
    <mergeCell ref="A36:A43"/>
    <mergeCell ref="C41:D41"/>
    <mergeCell ref="E41:F41"/>
    <mergeCell ref="G41:H41"/>
    <mergeCell ref="I41:J41"/>
    <mergeCell ref="K41:L41"/>
    <mergeCell ref="M41:N41"/>
    <mergeCell ref="G36:H36"/>
    <mergeCell ref="I36:J36"/>
    <mergeCell ref="K36:L36"/>
    <mergeCell ref="M36:N36"/>
    <mergeCell ref="B36:B39"/>
    <mergeCell ref="C36:D36"/>
    <mergeCell ref="E36:F36"/>
    <mergeCell ref="C42:D42"/>
    <mergeCell ref="E42:F42"/>
    <mergeCell ref="G42:H42"/>
    <mergeCell ref="I42:J42"/>
    <mergeCell ref="K42:L42"/>
    <mergeCell ref="M42:N42"/>
    <mergeCell ref="C43:D43"/>
    <mergeCell ref="E43:F43"/>
    <mergeCell ref="G43:H43"/>
    <mergeCell ref="I43:J43"/>
    <mergeCell ref="AC25:AD25"/>
    <mergeCell ref="C26:D26"/>
    <mergeCell ref="E26:F26"/>
    <mergeCell ref="G26:H26"/>
    <mergeCell ref="I26:J26"/>
    <mergeCell ref="K26:L26"/>
    <mergeCell ref="S26:T26"/>
    <mergeCell ref="U26:V26"/>
    <mergeCell ref="W26:X26"/>
    <mergeCell ref="Y26:Z26"/>
    <mergeCell ref="AA26:AB26"/>
    <mergeCell ref="AC26:AD26"/>
    <mergeCell ref="S25:T25"/>
    <mergeCell ref="U25:V25"/>
    <mergeCell ref="W25:X25"/>
    <mergeCell ref="Y25:Z25"/>
    <mergeCell ref="AA25:AB25"/>
    <mergeCell ref="I25:J25"/>
    <mergeCell ref="K25:L25"/>
    <mergeCell ref="M25:N25"/>
    <mergeCell ref="AC19:AD19"/>
    <mergeCell ref="U24:V24"/>
    <mergeCell ref="W24:X24"/>
    <mergeCell ref="Y24:Z24"/>
    <mergeCell ref="AA24:AB24"/>
    <mergeCell ref="AC24:AD24"/>
    <mergeCell ref="S19:T19"/>
    <mergeCell ref="U19:V19"/>
    <mergeCell ref="W19:X19"/>
    <mergeCell ref="Y19:Z19"/>
    <mergeCell ref="AA19:AB19"/>
    <mergeCell ref="S24:T24"/>
    <mergeCell ref="Y2:Z2"/>
    <mergeCell ref="W2:X2"/>
    <mergeCell ref="A19:A26"/>
    <mergeCell ref="B19:B22"/>
    <mergeCell ref="C19:D19"/>
    <mergeCell ref="E19:F19"/>
    <mergeCell ref="G19:H19"/>
    <mergeCell ref="C25:D25"/>
    <mergeCell ref="E25:F25"/>
    <mergeCell ref="G25:H25"/>
    <mergeCell ref="A2:A9"/>
    <mergeCell ref="C7:D7"/>
    <mergeCell ref="E7:F7"/>
    <mergeCell ref="G7:H7"/>
    <mergeCell ref="C24:D24"/>
    <mergeCell ref="E24:F24"/>
    <mergeCell ref="G24:H24"/>
    <mergeCell ref="I24:J24"/>
    <mergeCell ref="K24:L24"/>
    <mergeCell ref="M24:N24"/>
    <mergeCell ref="O24:P24"/>
    <mergeCell ref="Q24:R24"/>
    <mergeCell ref="I19:J19"/>
    <mergeCell ref="M2:N2"/>
    <mergeCell ref="O2:P2"/>
    <mergeCell ref="Q2:R2"/>
    <mergeCell ref="S2:T2"/>
    <mergeCell ref="U2:V2"/>
    <mergeCell ref="K2:L2"/>
    <mergeCell ref="B2:B5"/>
    <mergeCell ref="C2:D2"/>
    <mergeCell ref="E2:F2"/>
    <mergeCell ref="G2:H2"/>
    <mergeCell ref="I2:J2"/>
    <mergeCell ref="Q7:R7"/>
    <mergeCell ref="S7:T7"/>
    <mergeCell ref="U7:V7"/>
    <mergeCell ref="W7:X7"/>
    <mergeCell ref="Y7:Z7"/>
    <mergeCell ref="U8:V8"/>
    <mergeCell ref="W8:X8"/>
    <mergeCell ref="Y8:Z8"/>
    <mergeCell ref="I7:J7"/>
    <mergeCell ref="K7:L7"/>
    <mergeCell ref="M7:N7"/>
    <mergeCell ref="O7:P7"/>
    <mergeCell ref="C8:D8"/>
    <mergeCell ref="E8:F8"/>
    <mergeCell ref="G8:H8"/>
    <mergeCell ref="I8:J8"/>
    <mergeCell ref="K8:L8"/>
    <mergeCell ref="M8:N8"/>
    <mergeCell ref="O8:P8"/>
    <mergeCell ref="Q8:R8"/>
    <mergeCell ref="S8:T8"/>
    <mergeCell ref="C91:C92"/>
    <mergeCell ref="Y9:Z9"/>
    <mergeCell ref="C14:D14"/>
    <mergeCell ref="M9:N9"/>
    <mergeCell ref="O9:P9"/>
    <mergeCell ref="Q9:R9"/>
    <mergeCell ref="S9:T9"/>
    <mergeCell ref="U9:V9"/>
    <mergeCell ref="W9:X9"/>
    <mergeCell ref="C9:D9"/>
    <mergeCell ref="E9:F9"/>
    <mergeCell ref="G9:H9"/>
    <mergeCell ref="I9:J9"/>
    <mergeCell ref="K9:L9"/>
    <mergeCell ref="K19:L19"/>
    <mergeCell ref="M19:N19"/>
    <mergeCell ref="O19:P19"/>
    <mergeCell ref="Q19:R19"/>
    <mergeCell ref="C31:D31"/>
    <mergeCell ref="O25:P25"/>
    <mergeCell ref="Q25:R25"/>
    <mergeCell ref="K43:L43"/>
    <mergeCell ref="M43:N43"/>
    <mergeCell ref="C61:D61"/>
  </mergeCells>
  <pageMargins left="0.7" right="0.7" top="0.75" bottom="0.75" header="0.3" footer="0.3"/>
  <pageSetup paperSize="9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85855E-07D5-4330-8C30-9C094769F038}">
  <dimension ref="A1:AI92"/>
  <sheetViews>
    <sheetView tabSelected="1" topLeftCell="C1" zoomScaleNormal="100" workbookViewId="0">
      <selection activeCell="K7" sqref="K7:L7"/>
    </sheetView>
  </sheetViews>
  <sheetFormatPr baseColWidth="10" defaultColWidth="8.83203125" defaultRowHeight="15" x14ac:dyDescent="0.2"/>
  <cols>
    <col min="3" max="4" width="17.5" customWidth="1"/>
    <col min="5" max="5" width="15.1640625" customWidth="1"/>
    <col min="6" max="6" width="18.6640625" customWidth="1"/>
    <col min="7" max="7" width="16.5" customWidth="1"/>
    <col min="8" max="8" width="16.6640625" customWidth="1"/>
    <col min="9" max="9" width="15.5" customWidth="1"/>
    <col min="10" max="10" width="17.33203125" customWidth="1"/>
    <col min="11" max="11" width="15.5" customWidth="1"/>
    <col min="12" max="12" width="24.6640625" customWidth="1"/>
    <col min="13" max="13" width="15" customWidth="1"/>
    <col min="14" max="14" width="23.33203125" customWidth="1"/>
    <col min="15" max="15" width="16.5" customWidth="1"/>
    <col min="16" max="16" width="16.33203125" customWidth="1"/>
    <col min="17" max="17" width="18.1640625" customWidth="1"/>
    <col min="18" max="18" width="20.1640625" customWidth="1"/>
    <col min="19" max="19" width="16.1640625" customWidth="1"/>
    <col min="20" max="20" width="15" customWidth="1"/>
    <col min="21" max="21" width="15.5" customWidth="1"/>
    <col min="22" max="22" width="13.6640625" customWidth="1"/>
    <col min="23" max="23" width="16" customWidth="1"/>
    <col min="24" max="24" width="17.33203125" customWidth="1"/>
    <col min="25" max="25" width="14.5" customWidth="1"/>
    <col min="26" max="26" width="15.6640625" customWidth="1"/>
    <col min="27" max="27" width="15.5" customWidth="1"/>
    <col min="29" max="29" width="14.33203125" customWidth="1"/>
  </cols>
  <sheetData>
    <row r="1" spans="1:30" ht="16" thickBot="1" x14ac:dyDescent="0.25">
      <c r="B1" s="96" t="s">
        <v>15</v>
      </c>
    </row>
    <row r="2" spans="1:30" ht="30" customHeight="1" x14ac:dyDescent="0.2">
      <c r="A2" s="251" t="s">
        <v>182</v>
      </c>
      <c r="B2" s="241" t="s">
        <v>141</v>
      </c>
      <c r="C2" s="240" t="s">
        <v>142</v>
      </c>
      <c r="D2" s="240"/>
      <c r="E2" s="228" t="s">
        <v>143</v>
      </c>
      <c r="F2" s="228"/>
      <c r="G2" s="228" t="s">
        <v>144</v>
      </c>
      <c r="H2" s="228"/>
      <c r="I2" s="240" t="s">
        <v>145</v>
      </c>
      <c r="J2" s="240"/>
      <c r="K2" s="228" t="s">
        <v>146</v>
      </c>
      <c r="L2" s="228"/>
      <c r="M2" s="228" t="s">
        <v>147</v>
      </c>
      <c r="N2" s="228"/>
      <c r="O2" s="240" t="s">
        <v>148</v>
      </c>
      <c r="P2" s="240"/>
      <c r="Q2" s="240" t="s">
        <v>149</v>
      </c>
      <c r="R2" s="240"/>
      <c r="S2" s="228" t="s">
        <v>150</v>
      </c>
      <c r="T2" s="228"/>
      <c r="U2" s="228" t="s">
        <v>151</v>
      </c>
      <c r="V2" s="228"/>
      <c r="W2" s="240" t="s">
        <v>152</v>
      </c>
      <c r="X2" s="240"/>
      <c r="Y2" s="228" t="s">
        <v>153</v>
      </c>
      <c r="Z2" s="228"/>
      <c r="AA2" s="252"/>
      <c r="AB2" s="252"/>
      <c r="AC2" s="252"/>
      <c r="AD2" s="252"/>
    </row>
    <row r="3" spans="1:30" ht="16" thickBot="1" x14ac:dyDescent="0.25">
      <c r="A3" s="251"/>
      <c r="B3" s="241"/>
      <c r="C3" s="62" t="s">
        <v>33</v>
      </c>
      <c r="D3" s="63" t="s">
        <v>183</v>
      </c>
      <c r="E3" s="64" t="s">
        <v>33</v>
      </c>
      <c r="F3" s="63" t="s">
        <v>183</v>
      </c>
      <c r="G3" s="64" t="s">
        <v>33</v>
      </c>
      <c r="H3" s="63" t="s">
        <v>75</v>
      </c>
      <c r="I3" s="62" t="s">
        <v>33</v>
      </c>
      <c r="J3" s="63" t="s">
        <v>59</v>
      </c>
      <c r="K3" s="64" t="s">
        <v>33</v>
      </c>
      <c r="L3" s="63" t="s">
        <v>75</v>
      </c>
      <c r="M3" s="64" t="s">
        <v>33</v>
      </c>
      <c r="N3" s="63" t="s">
        <v>80</v>
      </c>
      <c r="O3" s="62" t="s">
        <v>33</v>
      </c>
      <c r="P3" s="63" t="s">
        <v>88</v>
      </c>
      <c r="Q3" s="62" t="s">
        <v>33</v>
      </c>
      <c r="R3" s="63" t="s">
        <v>88</v>
      </c>
      <c r="S3" s="64" t="s">
        <v>33</v>
      </c>
      <c r="T3" s="63" t="s">
        <v>81</v>
      </c>
      <c r="U3" s="64" t="s">
        <v>33</v>
      </c>
      <c r="V3" s="63" t="s">
        <v>81</v>
      </c>
      <c r="W3" s="62" t="s">
        <v>33</v>
      </c>
      <c r="X3" s="63" t="s">
        <v>59</v>
      </c>
      <c r="Y3" s="64" t="s">
        <v>33</v>
      </c>
      <c r="Z3" s="120" t="s">
        <v>62</v>
      </c>
      <c r="AA3" s="20"/>
      <c r="AB3" s="20"/>
      <c r="AC3" s="20"/>
      <c r="AD3" s="20"/>
    </row>
    <row r="4" spans="1:30" ht="16" thickBot="1" x14ac:dyDescent="0.25">
      <c r="A4" s="251"/>
      <c r="B4" s="241"/>
      <c r="C4" s="65" t="s">
        <v>36</v>
      </c>
      <c r="D4" s="66" t="s">
        <v>48</v>
      </c>
      <c r="E4" s="67" t="s">
        <v>36</v>
      </c>
      <c r="F4" s="66" t="s">
        <v>60</v>
      </c>
      <c r="G4" s="67" t="s">
        <v>36</v>
      </c>
      <c r="H4" s="66" t="s">
        <v>76</v>
      </c>
      <c r="I4" s="65" t="s">
        <v>36</v>
      </c>
      <c r="J4" s="66" t="s">
        <v>60</v>
      </c>
      <c r="K4" s="67" t="s">
        <v>36</v>
      </c>
      <c r="L4" s="66" t="s">
        <v>60</v>
      </c>
      <c r="M4" s="67" t="s">
        <v>36</v>
      </c>
      <c r="N4" s="66" t="s">
        <v>64</v>
      </c>
      <c r="O4" s="65" t="s">
        <v>36</v>
      </c>
      <c r="P4" s="66" t="s">
        <v>83</v>
      </c>
      <c r="Q4" s="65" t="s">
        <v>36</v>
      </c>
      <c r="R4" s="66" t="s">
        <v>58</v>
      </c>
      <c r="S4" s="67" t="s">
        <v>36</v>
      </c>
      <c r="T4" s="66" t="s">
        <v>82</v>
      </c>
      <c r="U4" s="67" t="s">
        <v>36</v>
      </c>
      <c r="V4" s="66" t="s">
        <v>83</v>
      </c>
      <c r="W4" s="65" t="s">
        <v>36</v>
      </c>
      <c r="X4" s="66" t="s">
        <v>58</v>
      </c>
      <c r="Y4" s="67" t="s">
        <v>36</v>
      </c>
      <c r="Z4" s="121" t="s">
        <v>64</v>
      </c>
      <c r="AA4" s="20"/>
      <c r="AB4" s="20"/>
      <c r="AC4" s="20"/>
      <c r="AD4" s="20"/>
    </row>
    <row r="5" spans="1:30" x14ac:dyDescent="0.2">
      <c r="A5" s="251"/>
      <c r="B5" s="241"/>
      <c r="C5" s="68" t="s">
        <v>31</v>
      </c>
      <c r="D5" s="69">
        <v>29.95</v>
      </c>
      <c r="E5" s="70" t="s">
        <v>31</v>
      </c>
      <c r="F5" s="69">
        <v>29.95</v>
      </c>
      <c r="G5" s="70" t="s">
        <v>31</v>
      </c>
      <c r="H5" s="69">
        <v>44.95</v>
      </c>
      <c r="I5" s="68" t="s">
        <v>31</v>
      </c>
      <c r="J5" s="69">
        <v>39.950000000000003</v>
      </c>
      <c r="K5" s="70" t="s">
        <v>31</v>
      </c>
      <c r="L5" s="69">
        <v>34.950000000000003</v>
      </c>
      <c r="M5" s="70" t="s">
        <v>31</v>
      </c>
      <c r="N5" s="69">
        <v>49.95</v>
      </c>
      <c r="O5" s="68" t="s">
        <v>31</v>
      </c>
      <c r="P5" s="69">
        <v>54.95</v>
      </c>
      <c r="Q5" s="68" t="s">
        <v>31</v>
      </c>
      <c r="R5" s="69">
        <v>54.95</v>
      </c>
      <c r="S5" s="70" t="s">
        <v>31</v>
      </c>
      <c r="T5" s="69">
        <v>49.95</v>
      </c>
      <c r="U5" s="70" t="s">
        <v>31</v>
      </c>
      <c r="V5" s="69">
        <v>49.95</v>
      </c>
      <c r="W5" s="68" t="s">
        <v>31</v>
      </c>
      <c r="X5" s="69">
        <v>39.950000000000003</v>
      </c>
      <c r="Y5" s="70" t="s">
        <v>31</v>
      </c>
      <c r="Z5" s="122">
        <v>49.95</v>
      </c>
      <c r="AA5" s="20"/>
      <c r="AB5" s="108"/>
      <c r="AC5" s="20"/>
      <c r="AD5" s="108"/>
    </row>
    <row r="6" spans="1:30" ht="16" x14ac:dyDescent="0.2">
      <c r="A6" s="251"/>
      <c r="B6" s="185"/>
      <c r="C6" s="71" t="s">
        <v>30</v>
      </c>
      <c r="D6" s="119" t="s">
        <v>44</v>
      </c>
      <c r="E6" s="71" t="s">
        <v>30</v>
      </c>
      <c r="F6" s="119" t="s">
        <v>44</v>
      </c>
      <c r="G6" s="71" t="s">
        <v>30</v>
      </c>
      <c r="H6" s="73" t="s">
        <v>50</v>
      </c>
      <c r="I6" s="71" t="s">
        <v>30</v>
      </c>
      <c r="J6" s="119" t="s">
        <v>50</v>
      </c>
      <c r="K6" s="71" t="s">
        <v>30</v>
      </c>
      <c r="L6" s="119" t="s">
        <v>44</v>
      </c>
      <c r="M6" s="71" t="s">
        <v>30</v>
      </c>
      <c r="N6" s="73" t="s">
        <v>50</v>
      </c>
      <c r="O6" s="71" t="s">
        <v>30</v>
      </c>
      <c r="P6" s="119" t="s">
        <v>61</v>
      </c>
      <c r="Q6" s="71" t="s">
        <v>30</v>
      </c>
      <c r="R6" s="119" t="s">
        <v>61</v>
      </c>
      <c r="S6" s="71" t="s">
        <v>30</v>
      </c>
      <c r="T6" s="119" t="s">
        <v>50</v>
      </c>
      <c r="U6" s="71" t="s">
        <v>30</v>
      </c>
      <c r="V6" s="73" t="s">
        <v>50</v>
      </c>
      <c r="W6" s="71" t="s">
        <v>30</v>
      </c>
      <c r="X6" s="119" t="s">
        <v>50</v>
      </c>
      <c r="Y6" s="71" t="s">
        <v>30</v>
      </c>
      <c r="Z6" s="119" t="s">
        <v>61</v>
      </c>
      <c r="AA6" s="20"/>
      <c r="AB6" s="108"/>
      <c r="AC6" s="20"/>
      <c r="AD6" s="108"/>
    </row>
    <row r="7" spans="1:30" ht="105" customHeight="1" x14ac:dyDescent="0.2">
      <c r="A7" s="251"/>
      <c r="B7" s="74" t="s">
        <v>63</v>
      </c>
      <c r="C7" s="233"/>
      <c r="D7" s="233"/>
      <c r="E7" s="234"/>
      <c r="F7" s="234"/>
      <c r="G7" s="234"/>
      <c r="H7" s="234"/>
      <c r="I7" s="233"/>
      <c r="J7" s="233"/>
      <c r="K7" s="234"/>
      <c r="L7" s="234"/>
      <c r="M7" s="234"/>
      <c r="N7" s="234"/>
      <c r="O7" s="233"/>
      <c r="P7" s="233"/>
      <c r="Q7" s="234"/>
      <c r="R7" s="234"/>
      <c r="S7" s="234"/>
      <c r="T7" s="234"/>
      <c r="U7" s="234"/>
      <c r="V7" s="234"/>
      <c r="W7" s="233"/>
      <c r="X7" s="233"/>
      <c r="Y7" s="234"/>
      <c r="Z7" s="234"/>
      <c r="AA7" s="253"/>
      <c r="AB7" s="253"/>
      <c r="AC7" s="253"/>
      <c r="AD7" s="253"/>
    </row>
    <row r="8" spans="1:30" ht="105" customHeight="1" x14ac:dyDescent="0.2">
      <c r="A8" s="251"/>
      <c r="B8" s="74" t="s">
        <v>165</v>
      </c>
      <c r="C8" s="233"/>
      <c r="D8" s="233"/>
      <c r="E8" s="234"/>
      <c r="F8" s="234"/>
      <c r="G8" s="234"/>
      <c r="H8" s="234"/>
      <c r="I8" s="233"/>
      <c r="J8" s="233"/>
      <c r="K8" s="234"/>
      <c r="L8" s="234"/>
      <c r="M8" s="234"/>
      <c r="N8" s="234"/>
      <c r="O8" s="233"/>
      <c r="P8" s="233"/>
      <c r="Q8" s="234"/>
      <c r="R8" s="234"/>
      <c r="S8" s="234"/>
      <c r="T8" s="234"/>
      <c r="U8" s="234"/>
      <c r="V8" s="234"/>
      <c r="W8" s="233"/>
      <c r="X8" s="233"/>
      <c r="Y8" s="234"/>
      <c r="Z8" s="234"/>
      <c r="AA8" s="253"/>
      <c r="AB8" s="253"/>
      <c r="AC8" s="253"/>
      <c r="AD8" s="253"/>
    </row>
    <row r="9" spans="1:30" ht="105" customHeight="1" thickBot="1" x14ac:dyDescent="0.25">
      <c r="A9" s="251"/>
      <c r="B9" s="75" t="s">
        <v>167</v>
      </c>
      <c r="C9" s="227"/>
      <c r="D9" s="227"/>
      <c r="E9" s="224"/>
      <c r="F9" s="224"/>
      <c r="G9" s="224"/>
      <c r="H9" s="224"/>
      <c r="I9" s="227"/>
      <c r="J9" s="227"/>
      <c r="K9" s="224"/>
      <c r="L9" s="224"/>
      <c r="M9" s="224"/>
      <c r="N9" s="224"/>
      <c r="O9" s="227"/>
      <c r="P9" s="227"/>
      <c r="Q9" s="224"/>
      <c r="R9" s="224"/>
      <c r="S9" s="224"/>
      <c r="T9" s="224"/>
      <c r="U9" s="224"/>
      <c r="V9" s="224"/>
      <c r="W9" s="227"/>
      <c r="X9" s="227"/>
      <c r="Y9" s="224"/>
      <c r="Z9" s="224"/>
      <c r="AA9" s="253"/>
      <c r="AB9" s="253"/>
      <c r="AC9" s="253"/>
      <c r="AD9" s="253"/>
    </row>
    <row r="10" spans="1:30" x14ac:dyDescent="0.2">
      <c r="C10" s="76" t="s">
        <v>41</v>
      </c>
      <c r="D10" s="77">
        <v>62</v>
      </c>
      <c r="E10" s="76" t="s">
        <v>41</v>
      </c>
      <c r="F10" s="77">
        <v>80</v>
      </c>
      <c r="G10" s="76" t="s">
        <v>41</v>
      </c>
      <c r="H10" s="77">
        <v>60</v>
      </c>
      <c r="I10" s="76" t="s">
        <v>41</v>
      </c>
      <c r="J10" s="77">
        <v>60</v>
      </c>
      <c r="K10" s="76" t="s">
        <v>41</v>
      </c>
      <c r="L10" s="77">
        <v>80</v>
      </c>
      <c r="M10" s="76" t="s">
        <v>41</v>
      </c>
      <c r="N10" s="77">
        <v>50</v>
      </c>
      <c r="O10" s="76" t="s">
        <v>41</v>
      </c>
      <c r="P10" s="77">
        <v>65</v>
      </c>
      <c r="Q10" s="76" t="s">
        <v>41</v>
      </c>
      <c r="R10" s="77">
        <v>60</v>
      </c>
      <c r="S10" s="76" t="s">
        <v>41</v>
      </c>
      <c r="T10" s="77">
        <v>35</v>
      </c>
      <c r="U10" s="76" t="s">
        <v>41</v>
      </c>
      <c r="V10" s="77">
        <v>30</v>
      </c>
      <c r="W10" s="76" t="s">
        <v>41</v>
      </c>
      <c r="X10" s="77">
        <v>35</v>
      </c>
      <c r="Y10" s="76" t="s">
        <v>41</v>
      </c>
      <c r="Z10" s="77">
        <v>15</v>
      </c>
      <c r="AA10" s="20"/>
      <c r="AB10" s="109"/>
      <c r="AC10" s="20"/>
      <c r="AD10" s="109"/>
    </row>
    <row r="11" spans="1:30" ht="16" x14ac:dyDescent="0.2">
      <c r="C11" s="76" t="s">
        <v>168</v>
      </c>
      <c r="D11" s="156">
        <f>D10*D5</f>
        <v>1856.8999999999999</v>
      </c>
      <c r="E11" s="76" t="s">
        <v>168</v>
      </c>
      <c r="F11" s="156">
        <f>F10*F5</f>
        <v>2396</v>
      </c>
      <c r="G11" s="76" t="s">
        <v>168</v>
      </c>
      <c r="H11" s="156">
        <f>H10*H5</f>
        <v>2697</v>
      </c>
      <c r="I11" s="76" t="s">
        <v>168</v>
      </c>
      <c r="J11" s="156">
        <f>J10*J5</f>
        <v>2397</v>
      </c>
      <c r="K11" s="76" t="s">
        <v>168</v>
      </c>
      <c r="L11" s="156">
        <f>L10*L5</f>
        <v>2796</v>
      </c>
      <c r="M11" s="76" t="s">
        <v>168</v>
      </c>
      <c r="N11" s="156">
        <f>N10*N5</f>
        <v>2497.5</v>
      </c>
      <c r="O11" s="76" t="s">
        <v>168</v>
      </c>
      <c r="P11" s="156">
        <f>P10*P5</f>
        <v>3571.75</v>
      </c>
      <c r="Q11" s="76" t="s">
        <v>168</v>
      </c>
      <c r="R11" s="156">
        <f>R10*R5</f>
        <v>3297</v>
      </c>
      <c r="S11" s="76" t="s">
        <v>168</v>
      </c>
      <c r="T11" s="156">
        <f>T10*T5</f>
        <v>1748.25</v>
      </c>
      <c r="U11" s="76" t="s">
        <v>168</v>
      </c>
      <c r="V11" s="156">
        <f>V10*V5</f>
        <v>1498.5</v>
      </c>
      <c r="W11" s="76" t="s">
        <v>168</v>
      </c>
      <c r="X11" s="156">
        <f>X10*X5</f>
        <v>1398.25</v>
      </c>
      <c r="Y11" s="76" t="s">
        <v>168</v>
      </c>
      <c r="Z11" s="156">
        <f>Z10*Z5</f>
        <v>749.25</v>
      </c>
      <c r="AA11" s="20"/>
      <c r="AB11" s="110"/>
      <c r="AC11" s="20"/>
      <c r="AD11" s="110"/>
    </row>
    <row r="12" spans="1:30" ht="16" x14ac:dyDescent="0.2">
      <c r="C12" s="76" t="s">
        <v>169</v>
      </c>
      <c r="D12" s="156">
        <f>D11/1.1</f>
        <v>1688.0909090909088</v>
      </c>
      <c r="E12" s="76" t="s">
        <v>169</v>
      </c>
      <c r="F12" s="156">
        <f>F11/1.1</f>
        <v>2178.181818181818</v>
      </c>
      <c r="G12" s="76" t="s">
        <v>169</v>
      </c>
      <c r="H12" s="156">
        <f>H11/1.1</f>
        <v>2451.8181818181815</v>
      </c>
      <c r="I12" s="76" t="s">
        <v>169</v>
      </c>
      <c r="J12" s="156">
        <f>J11/1.1</f>
        <v>2179.090909090909</v>
      </c>
      <c r="K12" s="76" t="s">
        <v>169</v>
      </c>
      <c r="L12" s="156">
        <f>L11/1.1</f>
        <v>2541.8181818181815</v>
      </c>
      <c r="M12" s="76" t="s">
        <v>169</v>
      </c>
      <c r="N12" s="156">
        <f>N11/1.1</f>
        <v>2270.4545454545455</v>
      </c>
      <c r="O12" s="76" t="s">
        <v>169</v>
      </c>
      <c r="P12" s="156">
        <f>P11/1.1</f>
        <v>3247.0454545454545</v>
      </c>
      <c r="Q12" s="76" t="s">
        <v>169</v>
      </c>
      <c r="R12" s="156">
        <f>R11/1.1</f>
        <v>2997.272727272727</v>
      </c>
      <c r="S12" s="76" t="s">
        <v>169</v>
      </c>
      <c r="T12" s="156">
        <f>T11/1.1</f>
        <v>1589.3181818181818</v>
      </c>
      <c r="U12" s="76" t="s">
        <v>169</v>
      </c>
      <c r="V12" s="156">
        <f>V11/1.1</f>
        <v>1362.2727272727273</v>
      </c>
      <c r="W12" s="76" t="s">
        <v>169</v>
      </c>
      <c r="X12" s="156">
        <f>X11/1.1</f>
        <v>1271.1363636363635</v>
      </c>
      <c r="Y12" s="76" t="s">
        <v>169</v>
      </c>
      <c r="Z12" s="156">
        <f>Z11/1.1</f>
        <v>681.13636363636363</v>
      </c>
      <c r="AA12" s="20"/>
      <c r="AB12" s="110"/>
      <c r="AC12" s="20"/>
      <c r="AD12" s="110"/>
    </row>
    <row r="13" spans="1:30" x14ac:dyDescent="0.2">
      <c r="AA13" s="20"/>
      <c r="AB13" s="20"/>
      <c r="AC13" s="20"/>
      <c r="AD13" s="20"/>
    </row>
    <row r="14" spans="1:30" ht="16" x14ac:dyDescent="0.2">
      <c r="C14" s="225" t="s">
        <v>170</v>
      </c>
      <c r="D14" s="225"/>
    </row>
    <row r="15" spans="1:30" ht="16" x14ac:dyDescent="0.2">
      <c r="C15" s="79" t="s">
        <v>41</v>
      </c>
      <c r="D15" s="80">
        <f>SUM(D10,F10,H10,J10,L10,N10,P10,R10,T10,V10,X10,Z10)</f>
        <v>632</v>
      </c>
    </row>
    <row r="16" spans="1:30" ht="16" x14ac:dyDescent="0.2">
      <c r="C16" s="79" t="s">
        <v>168</v>
      </c>
      <c r="D16" s="148">
        <f>SUM(D11,F11,H11,J11,L11,N11,P11,R11,T11,V11,X11,Z11)</f>
        <v>26903.4</v>
      </c>
    </row>
    <row r="17" spans="1:35" ht="16" x14ac:dyDescent="0.2">
      <c r="C17" s="79" t="s">
        <v>169</v>
      </c>
      <c r="D17" s="148">
        <f>SUM(D12,F12,H12,J12,L12,N12,P12,R12,T12,V12,X12,Z12)</f>
        <v>24457.636363636364</v>
      </c>
    </row>
    <row r="21" spans="1:35" ht="16" thickBot="1" x14ac:dyDescent="0.25">
      <c r="B21" s="96" t="s">
        <v>184</v>
      </c>
      <c r="O21" s="88"/>
      <c r="P21" s="88"/>
      <c r="Q21" s="88"/>
      <c r="R21" s="88"/>
      <c r="S21" s="88"/>
      <c r="T21" s="88"/>
      <c r="U21" s="88"/>
      <c r="V21" s="88"/>
      <c r="W21" s="88"/>
      <c r="X21" s="88"/>
      <c r="Y21" s="88"/>
      <c r="Z21" s="88"/>
      <c r="AA21" s="88"/>
      <c r="AB21" s="88"/>
      <c r="AC21" s="88"/>
      <c r="AD21" s="88"/>
      <c r="AE21" s="88"/>
    </row>
    <row r="22" spans="1:35" ht="15.75" customHeight="1" thickBot="1" x14ac:dyDescent="0.25">
      <c r="A22" s="251" t="s">
        <v>182</v>
      </c>
      <c r="B22" s="241" t="s">
        <v>141</v>
      </c>
      <c r="C22" s="240" t="s">
        <v>142</v>
      </c>
      <c r="D22" s="240"/>
      <c r="E22" s="240" t="s">
        <v>143</v>
      </c>
      <c r="F22" s="240"/>
      <c r="G22" s="228" t="s">
        <v>144</v>
      </c>
      <c r="H22" s="228"/>
      <c r="I22" s="228" t="s">
        <v>145</v>
      </c>
      <c r="J22" s="228"/>
      <c r="K22" s="228" t="s">
        <v>146</v>
      </c>
      <c r="L22" s="228"/>
      <c r="M22" s="150"/>
      <c r="N22" s="150"/>
      <c r="O22" s="150"/>
      <c r="P22" s="150"/>
      <c r="Q22" s="252"/>
      <c r="R22" s="252"/>
      <c r="S22" s="252"/>
      <c r="T22" s="252"/>
      <c r="U22" s="186"/>
      <c r="V22" s="186"/>
      <c r="W22" s="252"/>
      <c r="X22" s="252"/>
      <c r="Y22" s="252"/>
      <c r="Z22" s="252"/>
      <c r="AA22" s="252"/>
      <c r="AB22" s="252"/>
      <c r="AC22" s="252"/>
      <c r="AD22" s="252"/>
      <c r="AE22" s="252"/>
      <c r="AF22" s="252"/>
      <c r="AG22" s="252"/>
      <c r="AH22" s="252"/>
      <c r="AI22" s="88"/>
    </row>
    <row r="23" spans="1:35" ht="16" thickBot="1" x14ac:dyDescent="0.25">
      <c r="A23" s="251"/>
      <c r="B23" s="241"/>
      <c r="C23" s="62" t="s">
        <v>33</v>
      </c>
      <c r="D23" s="63" t="s">
        <v>185</v>
      </c>
      <c r="E23" s="62" t="s">
        <v>33</v>
      </c>
      <c r="F23" s="63" t="s">
        <v>185</v>
      </c>
      <c r="G23" s="64" t="s">
        <v>33</v>
      </c>
      <c r="H23" s="111" t="s">
        <v>97</v>
      </c>
      <c r="I23" s="64" t="s">
        <v>33</v>
      </c>
      <c r="J23" s="111" t="s">
        <v>97</v>
      </c>
      <c r="K23" s="64" t="s">
        <v>33</v>
      </c>
      <c r="L23" s="63" t="s">
        <v>94</v>
      </c>
      <c r="M23" s="150"/>
      <c r="N23" s="150"/>
      <c r="O23" s="150"/>
      <c r="P23" s="150"/>
      <c r="Q23" s="20"/>
      <c r="R23" s="20"/>
      <c r="S23" s="20"/>
      <c r="T23" s="20"/>
      <c r="U23" s="20"/>
      <c r="V23" s="20"/>
      <c r="W23" s="20"/>
      <c r="X23" s="20"/>
      <c r="Y23" s="20"/>
      <c r="Z23" s="20"/>
      <c r="AA23" s="20"/>
      <c r="AB23" s="20"/>
      <c r="AC23" s="20"/>
      <c r="AD23" s="20"/>
      <c r="AE23" s="20"/>
      <c r="AF23" s="20"/>
      <c r="AG23" s="20"/>
      <c r="AH23" s="20"/>
      <c r="AI23" s="88"/>
    </row>
    <row r="24" spans="1:35" ht="16" thickBot="1" x14ac:dyDescent="0.25">
      <c r="A24" s="251"/>
      <c r="B24" s="241"/>
      <c r="C24" s="65" t="s">
        <v>36</v>
      </c>
      <c r="D24" s="66" t="s">
        <v>91</v>
      </c>
      <c r="E24" s="65" t="s">
        <v>36</v>
      </c>
      <c r="F24" s="66" t="s">
        <v>58</v>
      </c>
      <c r="G24" s="67" t="s">
        <v>36</v>
      </c>
      <c r="H24" s="112" t="s">
        <v>83</v>
      </c>
      <c r="I24" s="67" t="s">
        <v>36</v>
      </c>
      <c r="J24" s="112" t="s">
        <v>64</v>
      </c>
      <c r="K24" s="67" t="s">
        <v>36</v>
      </c>
      <c r="L24" s="66" t="s">
        <v>60</v>
      </c>
      <c r="M24" s="150"/>
      <c r="N24" s="150"/>
      <c r="O24" s="150"/>
      <c r="P24" s="150"/>
      <c r="Q24" s="20"/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/>
      <c r="AF24" s="20"/>
      <c r="AG24" s="20"/>
      <c r="AH24" s="20"/>
      <c r="AI24" s="88"/>
    </row>
    <row r="25" spans="1:35" x14ac:dyDescent="0.2">
      <c r="A25" s="251"/>
      <c r="B25" s="241"/>
      <c r="C25" s="68" t="s">
        <v>31</v>
      </c>
      <c r="D25" s="69">
        <v>44.95</v>
      </c>
      <c r="E25" s="68" t="s">
        <v>31</v>
      </c>
      <c r="F25" s="69">
        <v>44.95</v>
      </c>
      <c r="G25" s="70" t="s">
        <v>31</v>
      </c>
      <c r="H25" s="113">
        <v>54.95</v>
      </c>
      <c r="I25" s="70" t="s">
        <v>31</v>
      </c>
      <c r="J25" s="113">
        <v>54.95</v>
      </c>
      <c r="K25" s="70" t="s">
        <v>31</v>
      </c>
      <c r="L25" s="69">
        <v>59.95</v>
      </c>
      <c r="M25" s="150"/>
      <c r="N25" s="150"/>
      <c r="O25" s="150"/>
      <c r="P25" s="150"/>
      <c r="Q25" s="20"/>
      <c r="R25" s="108"/>
      <c r="S25" s="20"/>
      <c r="T25" s="108"/>
      <c r="U25" s="108"/>
      <c r="V25" s="108"/>
      <c r="W25" s="20"/>
      <c r="X25" s="108"/>
      <c r="Y25" s="20"/>
      <c r="Z25" s="108"/>
      <c r="AA25" s="20"/>
      <c r="AB25" s="108"/>
      <c r="AC25" s="20"/>
      <c r="AD25" s="108"/>
      <c r="AE25" s="20"/>
      <c r="AF25" s="108"/>
      <c r="AG25" s="20"/>
      <c r="AH25" s="108"/>
      <c r="AI25" s="88"/>
    </row>
    <row r="26" spans="1:35" ht="16" x14ac:dyDescent="0.2">
      <c r="A26" s="251"/>
      <c r="B26" s="185"/>
      <c r="C26" s="71" t="s">
        <v>30</v>
      </c>
      <c r="D26" s="72" t="s">
        <v>44</v>
      </c>
      <c r="E26" s="71" t="s">
        <v>30</v>
      </c>
      <c r="F26" s="72" t="s">
        <v>44</v>
      </c>
      <c r="G26" s="71" t="s">
        <v>30</v>
      </c>
      <c r="H26" s="114" t="s">
        <v>61</v>
      </c>
      <c r="I26" s="71" t="s">
        <v>30</v>
      </c>
      <c r="J26" s="114" t="s">
        <v>61</v>
      </c>
      <c r="K26" s="71" t="s">
        <v>30</v>
      </c>
      <c r="L26" s="119" t="s">
        <v>61</v>
      </c>
      <c r="M26" s="150"/>
      <c r="N26" s="150"/>
      <c r="O26" s="150"/>
      <c r="P26" s="150"/>
      <c r="Q26" s="20"/>
      <c r="R26" s="108"/>
      <c r="S26" s="20"/>
      <c r="T26" s="108"/>
      <c r="U26" s="108"/>
      <c r="V26" s="108"/>
      <c r="W26" s="20"/>
      <c r="X26" s="108"/>
      <c r="Y26" s="20"/>
      <c r="Z26" s="108"/>
      <c r="AA26" s="20"/>
      <c r="AB26" s="108"/>
      <c r="AC26" s="20"/>
      <c r="AD26" s="108"/>
      <c r="AE26" s="20"/>
      <c r="AF26" s="108"/>
      <c r="AG26" s="20"/>
      <c r="AH26" s="108"/>
      <c r="AI26" s="88"/>
    </row>
    <row r="27" spans="1:35" ht="102.75" customHeight="1" x14ac:dyDescent="0.2">
      <c r="A27" s="251"/>
      <c r="B27" s="74" t="s">
        <v>63</v>
      </c>
      <c r="C27" s="233"/>
      <c r="D27" s="233"/>
      <c r="E27" s="233"/>
      <c r="F27" s="233"/>
      <c r="G27" s="234"/>
      <c r="H27" s="234"/>
      <c r="I27" s="234"/>
      <c r="J27" s="234"/>
      <c r="K27" s="234"/>
      <c r="L27" s="234"/>
      <c r="M27" s="150"/>
      <c r="N27" s="150"/>
      <c r="O27" s="150"/>
      <c r="P27" s="150"/>
      <c r="Q27" s="253"/>
      <c r="R27" s="253"/>
      <c r="S27" s="253"/>
      <c r="T27" s="253"/>
      <c r="U27" s="187"/>
      <c r="V27" s="187"/>
      <c r="W27" s="253"/>
      <c r="X27" s="253"/>
      <c r="Y27" s="253"/>
      <c r="Z27" s="253"/>
      <c r="AA27" s="253"/>
      <c r="AB27" s="253"/>
      <c r="AC27" s="253"/>
      <c r="AD27" s="253"/>
      <c r="AE27" s="253"/>
      <c r="AF27" s="253"/>
      <c r="AG27" s="253"/>
      <c r="AH27" s="253"/>
      <c r="AI27" s="88"/>
    </row>
    <row r="28" spans="1:35" ht="111" customHeight="1" x14ac:dyDescent="0.2">
      <c r="A28" s="251"/>
      <c r="B28" s="74" t="s">
        <v>165</v>
      </c>
      <c r="C28" s="233"/>
      <c r="D28" s="233"/>
      <c r="E28" s="233"/>
      <c r="F28" s="233"/>
      <c r="G28" s="234"/>
      <c r="H28" s="234"/>
      <c r="I28" s="234"/>
      <c r="J28" s="234"/>
      <c r="K28" s="234"/>
      <c r="L28" s="234"/>
      <c r="M28" s="150"/>
      <c r="N28" s="150"/>
      <c r="O28" s="150"/>
      <c r="P28" s="150"/>
      <c r="Q28" s="253"/>
      <c r="R28" s="253"/>
      <c r="S28" s="253"/>
      <c r="T28" s="253"/>
      <c r="U28" s="187"/>
      <c r="V28" s="187"/>
      <c r="W28" s="253"/>
      <c r="X28" s="253"/>
      <c r="Y28" s="253"/>
      <c r="Z28" s="253"/>
      <c r="AA28" s="253"/>
      <c r="AB28" s="253"/>
      <c r="AC28" s="253"/>
      <c r="AD28" s="253"/>
      <c r="AE28" s="253"/>
      <c r="AF28" s="253"/>
      <c r="AG28" s="253"/>
      <c r="AH28" s="253"/>
      <c r="AI28" s="88"/>
    </row>
    <row r="29" spans="1:35" ht="116.25" customHeight="1" thickBot="1" x14ac:dyDescent="0.25">
      <c r="A29" s="251"/>
      <c r="B29" s="75" t="s">
        <v>167</v>
      </c>
      <c r="C29" s="227"/>
      <c r="D29" s="227"/>
      <c r="E29" s="227"/>
      <c r="F29" s="227"/>
      <c r="G29" s="224"/>
      <c r="H29" s="224"/>
      <c r="I29" s="224"/>
      <c r="J29" s="224"/>
      <c r="K29" s="224"/>
      <c r="L29" s="224"/>
      <c r="M29" s="150"/>
      <c r="N29" s="150"/>
      <c r="O29" s="150"/>
      <c r="P29" s="150"/>
      <c r="Q29" s="253"/>
      <c r="R29" s="253"/>
      <c r="S29" s="253"/>
      <c r="T29" s="253"/>
      <c r="U29" s="187"/>
      <c r="V29" s="187"/>
      <c r="W29" s="253"/>
      <c r="X29" s="253"/>
      <c r="Y29" s="253"/>
      <c r="Z29" s="253"/>
      <c r="AA29" s="253"/>
      <c r="AB29" s="253"/>
      <c r="AC29" s="253"/>
      <c r="AD29" s="253"/>
      <c r="AE29" s="253"/>
      <c r="AF29" s="253"/>
      <c r="AG29" s="253"/>
      <c r="AH29" s="253"/>
      <c r="AI29" s="88"/>
    </row>
    <row r="30" spans="1:35" x14ac:dyDescent="0.2">
      <c r="C30" s="76" t="s">
        <v>41</v>
      </c>
      <c r="D30" s="77">
        <v>45</v>
      </c>
      <c r="E30" s="76" t="s">
        <v>41</v>
      </c>
      <c r="F30" s="77">
        <v>40</v>
      </c>
      <c r="G30" s="76" t="s">
        <v>41</v>
      </c>
      <c r="H30" s="77">
        <v>40</v>
      </c>
      <c r="I30" s="76" t="s">
        <v>41</v>
      </c>
      <c r="J30" s="77">
        <v>30</v>
      </c>
      <c r="K30" s="76" t="s">
        <v>41</v>
      </c>
      <c r="L30" s="77">
        <v>30</v>
      </c>
      <c r="N30" s="106"/>
      <c r="O30" s="20"/>
      <c r="P30" s="109"/>
      <c r="Q30" s="109"/>
      <c r="R30" s="109"/>
      <c r="S30" s="20"/>
      <c r="T30" s="109"/>
      <c r="U30" s="20"/>
      <c r="V30" s="109"/>
      <c r="W30" s="20"/>
      <c r="X30" s="109"/>
      <c r="Y30" s="20"/>
      <c r="Z30" s="109"/>
      <c r="AA30" s="20"/>
      <c r="AB30" s="109"/>
      <c r="AC30" s="20"/>
      <c r="AD30" s="109"/>
      <c r="AE30" s="88"/>
    </row>
    <row r="31" spans="1:35" x14ac:dyDescent="0.2">
      <c r="C31" s="76" t="s">
        <v>168</v>
      </c>
      <c r="D31" s="78">
        <f>D25*D30</f>
        <v>2022.7500000000002</v>
      </c>
      <c r="E31" s="76" t="s">
        <v>168</v>
      </c>
      <c r="F31" s="78">
        <f>F25*F30</f>
        <v>1798</v>
      </c>
      <c r="G31" s="76" t="s">
        <v>168</v>
      </c>
      <c r="H31" s="78">
        <f>H25*H30</f>
        <v>2198</v>
      </c>
      <c r="I31" s="76" t="s">
        <v>168</v>
      </c>
      <c r="J31" s="78">
        <f>J25*J30</f>
        <v>1648.5</v>
      </c>
      <c r="K31" s="76" t="s">
        <v>168</v>
      </c>
      <c r="L31" s="78">
        <f>L25*L30</f>
        <v>1798.5</v>
      </c>
      <c r="N31" s="78"/>
      <c r="O31" s="20"/>
      <c r="P31" s="110"/>
      <c r="Q31" s="110"/>
      <c r="R31" s="110"/>
      <c r="S31" s="20"/>
      <c r="T31" s="110"/>
      <c r="U31" s="20"/>
      <c r="V31" s="110"/>
      <c r="W31" s="20"/>
      <c r="X31" s="110"/>
      <c r="Y31" s="20"/>
      <c r="Z31" s="110"/>
      <c r="AA31" s="20"/>
      <c r="AB31" s="110"/>
      <c r="AC31" s="20"/>
      <c r="AD31" s="110"/>
      <c r="AE31" s="88"/>
    </row>
    <row r="32" spans="1:35" x14ac:dyDescent="0.2">
      <c r="C32" s="76" t="s">
        <v>169</v>
      </c>
      <c r="D32" s="78">
        <f>D31/1.1</f>
        <v>1838.8636363636365</v>
      </c>
      <c r="E32" s="76" t="s">
        <v>169</v>
      </c>
      <c r="F32" s="78">
        <f>F31/1.1</f>
        <v>1634.5454545454545</v>
      </c>
      <c r="G32" s="76" t="s">
        <v>169</v>
      </c>
      <c r="H32" s="78">
        <f>H31/1.1</f>
        <v>1998.181818181818</v>
      </c>
      <c r="I32" s="76" t="s">
        <v>169</v>
      </c>
      <c r="J32" s="78">
        <f>J31/1.1</f>
        <v>1498.6363636363635</v>
      </c>
      <c r="K32" s="76" t="s">
        <v>169</v>
      </c>
      <c r="L32" s="78">
        <f>L31/1.1</f>
        <v>1634.9999999999998</v>
      </c>
      <c r="N32" s="78"/>
      <c r="O32" s="20"/>
      <c r="P32" s="110"/>
      <c r="Q32" s="110"/>
      <c r="R32" s="110"/>
      <c r="S32" s="20"/>
      <c r="T32" s="110"/>
      <c r="U32" s="20"/>
      <c r="V32" s="110"/>
      <c r="W32" s="20"/>
      <c r="X32" s="110"/>
      <c r="Y32" s="20"/>
      <c r="Z32" s="110"/>
      <c r="AA32" s="20"/>
      <c r="AB32" s="110"/>
      <c r="AC32" s="20"/>
      <c r="AD32" s="110"/>
      <c r="AE32" s="88"/>
    </row>
    <row r="34" spans="1:30" ht="16" x14ac:dyDescent="0.2">
      <c r="C34" s="231" t="s">
        <v>170</v>
      </c>
      <c r="D34" s="231"/>
    </row>
    <row r="35" spans="1:30" ht="16" x14ac:dyDescent="0.2">
      <c r="C35" s="79" t="s">
        <v>41</v>
      </c>
      <c r="D35" s="80">
        <f>SUM(D30,F30,H30,J30,L30,N30)</f>
        <v>185</v>
      </c>
    </row>
    <row r="36" spans="1:30" ht="16" x14ac:dyDescent="0.2">
      <c r="C36" s="79" t="s">
        <v>168</v>
      </c>
      <c r="D36" s="81">
        <f>SUM(D31,F31,H31,J31,L31,N31)</f>
        <v>9465.75</v>
      </c>
    </row>
    <row r="37" spans="1:30" ht="16" x14ac:dyDescent="0.2">
      <c r="C37" s="79" t="s">
        <v>169</v>
      </c>
      <c r="D37" s="81">
        <f>SUM(D32,F32,H32,J32,L32,N32)</f>
        <v>8605.2272727272721</v>
      </c>
    </row>
    <row r="39" spans="1:30" ht="16" thickBot="1" x14ac:dyDescent="0.25">
      <c r="B39" s="96" t="s">
        <v>186</v>
      </c>
    </row>
    <row r="40" spans="1:30" ht="15.75" customHeight="1" thickBot="1" x14ac:dyDescent="0.25">
      <c r="A40" s="251" t="s">
        <v>182</v>
      </c>
      <c r="B40" s="241" t="s">
        <v>141</v>
      </c>
      <c r="C40" s="240" t="s">
        <v>142</v>
      </c>
      <c r="D40" s="240"/>
      <c r="E40" s="228" t="s">
        <v>143</v>
      </c>
      <c r="F40" s="228"/>
      <c r="G40" s="228" t="s">
        <v>144</v>
      </c>
      <c r="H40" s="228"/>
      <c r="I40" s="228" t="s">
        <v>145</v>
      </c>
      <c r="J40" s="228"/>
      <c r="K40" s="240" t="s">
        <v>146</v>
      </c>
      <c r="L40" s="240"/>
      <c r="M40" s="228" t="s">
        <v>147</v>
      </c>
      <c r="N40" s="229"/>
      <c r="O40" s="230"/>
      <c r="P40" s="230"/>
      <c r="Q40" s="183"/>
      <c r="R40" s="183"/>
      <c r="S40" s="252"/>
      <c r="T40" s="252"/>
      <c r="U40" s="252"/>
      <c r="V40" s="252"/>
      <c r="W40" s="252"/>
      <c r="X40" s="252"/>
      <c r="Y40" s="252"/>
      <c r="Z40" s="252"/>
      <c r="AA40" s="252"/>
      <c r="AB40" s="252"/>
      <c r="AC40" s="252"/>
      <c r="AD40" s="252"/>
    </row>
    <row r="41" spans="1:30" ht="16" thickBot="1" x14ac:dyDescent="0.25">
      <c r="A41" s="251"/>
      <c r="B41" s="241"/>
      <c r="C41" s="62" t="s">
        <v>33</v>
      </c>
      <c r="D41" s="63" t="s">
        <v>114</v>
      </c>
      <c r="E41" s="64" t="s">
        <v>33</v>
      </c>
      <c r="F41" s="63" t="s">
        <v>112</v>
      </c>
      <c r="G41" s="64" t="s">
        <v>33</v>
      </c>
      <c r="H41" s="63" t="s">
        <v>116</v>
      </c>
      <c r="I41" s="64" t="s">
        <v>33</v>
      </c>
      <c r="J41" s="63" t="s">
        <v>114</v>
      </c>
      <c r="K41" s="62" t="s">
        <v>33</v>
      </c>
      <c r="L41" s="63" t="s">
        <v>121</v>
      </c>
      <c r="M41" s="64" t="s">
        <v>33</v>
      </c>
      <c r="N41" s="111" t="s">
        <v>117</v>
      </c>
      <c r="O41" s="88"/>
      <c r="P41" s="88"/>
      <c r="Q41" s="88"/>
      <c r="R41" s="88"/>
      <c r="S41" s="20"/>
      <c r="T41" s="20"/>
      <c r="U41" s="20"/>
      <c r="V41" s="20"/>
      <c r="W41" s="20"/>
      <c r="X41" s="20"/>
      <c r="Y41" s="20"/>
      <c r="Z41" s="20"/>
      <c r="AA41" s="20"/>
      <c r="AB41" s="20"/>
      <c r="AC41" s="20"/>
      <c r="AD41" s="20"/>
    </row>
    <row r="42" spans="1:30" ht="16" thickBot="1" x14ac:dyDescent="0.25">
      <c r="A42" s="251"/>
      <c r="B42" s="241"/>
      <c r="C42" s="65" t="s">
        <v>36</v>
      </c>
      <c r="D42" s="66" t="s">
        <v>83</v>
      </c>
      <c r="E42" s="67" t="s">
        <v>36</v>
      </c>
      <c r="F42" s="66" t="s">
        <v>157</v>
      </c>
      <c r="G42" s="67" t="s">
        <v>36</v>
      </c>
      <c r="H42" s="66" t="s">
        <v>64</v>
      </c>
      <c r="I42" s="67" t="s">
        <v>36</v>
      </c>
      <c r="J42" s="66" t="s">
        <v>58</v>
      </c>
      <c r="K42" s="65" t="s">
        <v>36</v>
      </c>
      <c r="L42" s="66" t="s">
        <v>60</v>
      </c>
      <c r="M42" s="67" t="s">
        <v>36</v>
      </c>
      <c r="N42" s="112" t="s">
        <v>82</v>
      </c>
      <c r="O42" s="88"/>
      <c r="P42" s="88"/>
      <c r="Q42" s="88"/>
      <c r="R42" s="88"/>
      <c r="S42" s="20"/>
      <c r="T42" s="20"/>
      <c r="U42" s="20"/>
      <c r="V42" s="20"/>
      <c r="W42" s="20"/>
      <c r="X42" s="20"/>
      <c r="Y42" s="20"/>
      <c r="Z42" s="20"/>
      <c r="AA42" s="20"/>
      <c r="AB42" s="20"/>
      <c r="AC42" s="20"/>
      <c r="AD42" s="20"/>
    </row>
    <row r="43" spans="1:30" x14ac:dyDescent="0.2">
      <c r="A43" s="251"/>
      <c r="B43" s="241"/>
      <c r="C43" s="68" t="s">
        <v>31</v>
      </c>
      <c r="D43" s="69">
        <v>74.95</v>
      </c>
      <c r="E43" s="70" t="s">
        <v>31</v>
      </c>
      <c r="F43" s="69">
        <v>64.95</v>
      </c>
      <c r="G43" s="70" t="s">
        <v>31</v>
      </c>
      <c r="H43" s="69">
        <v>84.95</v>
      </c>
      <c r="I43" s="70" t="s">
        <v>31</v>
      </c>
      <c r="J43" s="69">
        <v>74.95</v>
      </c>
      <c r="K43" s="68" t="s">
        <v>31</v>
      </c>
      <c r="L43" s="69">
        <v>79.95</v>
      </c>
      <c r="M43" s="70" t="s">
        <v>31</v>
      </c>
      <c r="N43" s="113">
        <v>89.95</v>
      </c>
      <c r="O43" s="88"/>
      <c r="P43" s="88"/>
      <c r="Q43" s="88"/>
      <c r="R43" s="88"/>
      <c r="S43" s="20"/>
      <c r="T43" s="108"/>
      <c r="U43" s="20"/>
      <c r="V43" s="108"/>
      <c r="W43" s="20"/>
      <c r="X43" s="108"/>
      <c r="Y43" s="20"/>
      <c r="Z43" s="108"/>
      <c r="AA43" s="20"/>
      <c r="AB43" s="108"/>
      <c r="AC43" s="20"/>
      <c r="AD43" s="108"/>
    </row>
    <row r="44" spans="1:30" ht="16" x14ac:dyDescent="0.2">
      <c r="A44" s="251"/>
      <c r="B44" s="185"/>
      <c r="C44" s="71" t="s">
        <v>30</v>
      </c>
      <c r="D44" s="72" t="s">
        <v>50</v>
      </c>
      <c r="E44" s="71" t="s">
        <v>30</v>
      </c>
      <c r="F44" s="72" t="s">
        <v>44</v>
      </c>
      <c r="G44" s="71" t="s">
        <v>30</v>
      </c>
      <c r="H44" s="72" t="s">
        <v>61</v>
      </c>
      <c r="I44" s="71" t="s">
        <v>30</v>
      </c>
      <c r="J44" s="73" t="s">
        <v>50</v>
      </c>
      <c r="K44" s="71" t="s">
        <v>30</v>
      </c>
      <c r="L44" s="72" t="s">
        <v>50</v>
      </c>
      <c r="M44" s="71" t="s">
        <v>30</v>
      </c>
      <c r="N44" s="114" t="s">
        <v>61</v>
      </c>
      <c r="O44" s="88"/>
      <c r="P44" s="115"/>
      <c r="Q44" s="115"/>
      <c r="R44" s="115"/>
      <c r="S44" s="20"/>
      <c r="T44" s="108"/>
      <c r="U44" s="20"/>
      <c r="V44" s="108"/>
      <c r="W44" s="20"/>
      <c r="X44" s="108"/>
      <c r="Y44" s="20"/>
      <c r="Z44" s="108"/>
      <c r="AA44" s="20"/>
      <c r="AB44" s="108"/>
      <c r="AC44" s="20"/>
      <c r="AD44" s="108"/>
    </row>
    <row r="45" spans="1:30" ht="120" customHeight="1" x14ac:dyDescent="0.2">
      <c r="A45" s="251"/>
      <c r="B45" s="74" t="s">
        <v>63</v>
      </c>
      <c r="C45" s="233"/>
      <c r="D45" s="233"/>
      <c r="E45" s="234"/>
      <c r="F45" s="234"/>
      <c r="G45" s="234"/>
      <c r="H45" s="234"/>
      <c r="I45" s="234"/>
      <c r="J45" s="234"/>
      <c r="K45" s="233"/>
      <c r="L45" s="233"/>
      <c r="M45" s="234"/>
      <c r="N45" s="244"/>
      <c r="O45" s="232"/>
      <c r="P45" s="232"/>
      <c r="Q45" s="184"/>
      <c r="R45" s="184"/>
      <c r="S45" s="253"/>
      <c r="T45" s="253"/>
      <c r="U45" s="253"/>
      <c r="V45" s="253"/>
      <c r="W45" s="253"/>
      <c r="X45" s="253"/>
      <c r="Y45" s="253"/>
      <c r="Z45" s="253"/>
      <c r="AA45" s="253"/>
      <c r="AB45" s="253"/>
      <c r="AC45" s="253"/>
      <c r="AD45" s="253"/>
    </row>
    <row r="46" spans="1:30" ht="120" customHeight="1" x14ac:dyDescent="0.2">
      <c r="A46" s="251"/>
      <c r="B46" s="74" t="s">
        <v>165</v>
      </c>
      <c r="C46" s="233"/>
      <c r="D46" s="233"/>
      <c r="E46" s="234"/>
      <c r="F46" s="234"/>
      <c r="G46" s="234"/>
      <c r="H46" s="234"/>
      <c r="I46" s="234"/>
      <c r="J46" s="234"/>
      <c r="K46" s="233"/>
      <c r="L46" s="233"/>
      <c r="M46" s="234"/>
      <c r="N46" s="244"/>
      <c r="O46" s="232"/>
      <c r="P46" s="232"/>
      <c r="Q46" s="184"/>
      <c r="R46" s="184"/>
      <c r="S46" s="253"/>
      <c r="T46" s="253"/>
      <c r="U46" s="253"/>
      <c r="V46" s="253"/>
      <c r="W46" s="253"/>
      <c r="X46" s="253"/>
      <c r="Y46" s="253"/>
      <c r="Z46" s="253"/>
      <c r="AA46" s="253"/>
      <c r="AB46" s="253"/>
      <c r="AC46" s="253"/>
      <c r="AD46" s="253"/>
    </row>
    <row r="47" spans="1:30" ht="120" customHeight="1" thickBot="1" x14ac:dyDescent="0.25">
      <c r="A47" s="251"/>
      <c r="B47" s="75" t="s">
        <v>167</v>
      </c>
      <c r="C47" s="227"/>
      <c r="D47" s="227"/>
      <c r="E47" s="224"/>
      <c r="F47" s="224"/>
      <c r="G47" s="224"/>
      <c r="H47" s="224"/>
      <c r="I47" s="224"/>
      <c r="J47" s="224"/>
      <c r="K47" s="227"/>
      <c r="L47" s="227"/>
      <c r="M47" s="224"/>
      <c r="N47" s="245"/>
      <c r="O47" s="253"/>
      <c r="P47" s="253"/>
      <c r="Q47" s="187"/>
      <c r="R47" s="187"/>
      <c r="S47" s="253"/>
      <c r="T47" s="253"/>
      <c r="U47" s="253"/>
      <c r="V47" s="253"/>
      <c r="W47" s="253"/>
      <c r="X47" s="253"/>
      <c r="Y47" s="253"/>
      <c r="Z47" s="253"/>
      <c r="AA47" s="253"/>
      <c r="AB47" s="253"/>
      <c r="AC47" s="253"/>
      <c r="AD47" s="253"/>
    </row>
    <row r="48" spans="1:30" x14ac:dyDescent="0.2">
      <c r="C48" s="76" t="s">
        <v>41</v>
      </c>
      <c r="D48" s="77">
        <v>50</v>
      </c>
      <c r="E48" s="76" t="s">
        <v>41</v>
      </c>
      <c r="F48" s="77">
        <v>60</v>
      </c>
      <c r="G48" s="76" t="s">
        <v>41</v>
      </c>
      <c r="H48" s="77">
        <v>50</v>
      </c>
      <c r="I48" s="76" t="s">
        <v>41</v>
      </c>
      <c r="J48" s="77">
        <v>35</v>
      </c>
      <c r="K48" s="76" t="s">
        <v>41</v>
      </c>
      <c r="L48" s="77">
        <v>25</v>
      </c>
      <c r="M48" s="76" t="s">
        <v>41</v>
      </c>
      <c r="N48" s="77">
        <v>25</v>
      </c>
      <c r="O48" s="20"/>
      <c r="P48" s="109"/>
      <c r="Q48" s="109"/>
      <c r="R48" s="109"/>
      <c r="S48" s="20"/>
      <c r="T48" s="109"/>
      <c r="U48" s="20"/>
      <c r="V48" s="109"/>
      <c r="W48" s="20"/>
      <c r="X48" s="109"/>
      <c r="Y48" s="20"/>
      <c r="Z48" s="109"/>
      <c r="AA48" s="20"/>
      <c r="AB48" s="109"/>
      <c r="AC48" s="20"/>
      <c r="AD48" s="109"/>
    </row>
    <row r="49" spans="1:30" ht="16" x14ac:dyDescent="0.2">
      <c r="C49" s="76" t="s">
        <v>168</v>
      </c>
      <c r="D49" s="156">
        <f>D48*D43</f>
        <v>3747.5</v>
      </c>
      <c r="E49" s="76" t="s">
        <v>168</v>
      </c>
      <c r="F49" s="156">
        <f>F48*F43</f>
        <v>3897</v>
      </c>
      <c r="G49" s="76" t="s">
        <v>168</v>
      </c>
      <c r="H49" s="156">
        <f>H48*H43</f>
        <v>4247.5</v>
      </c>
      <c r="I49" s="76" t="s">
        <v>168</v>
      </c>
      <c r="J49" s="156">
        <f>J48*J43</f>
        <v>2623.25</v>
      </c>
      <c r="K49" s="76" t="s">
        <v>168</v>
      </c>
      <c r="L49" s="156">
        <f>L48*L43</f>
        <v>1998.75</v>
      </c>
      <c r="M49" s="76" t="s">
        <v>168</v>
      </c>
      <c r="N49" s="156">
        <f>N48*N43</f>
        <v>2248.75</v>
      </c>
      <c r="O49" s="105"/>
      <c r="P49" s="107"/>
      <c r="Q49" s="107"/>
      <c r="R49" s="107"/>
      <c r="S49" s="20"/>
      <c r="T49" s="110"/>
      <c r="U49" s="20"/>
      <c r="V49" s="110"/>
      <c r="W49" s="20"/>
      <c r="X49" s="110"/>
      <c r="Y49" s="20"/>
      <c r="Z49" s="110"/>
      <c r="AA49" s="20"/>
      <c r="AB49" s="110"/>
      <c r="AC49" s="20"/>
      <c r="AD49" s="110"/>
    </row>
    <row r="50" spans="1:30" ht="16" x14ac:dyDescent="0.2">
      <c r="C50" s="76" t="s">
        <v>169</v>
      </c>
      <c r="D50" s="156">
        <f>D49/1.1</f>
        <v>3406.8181818181815</v>
      </c>
      <c r="E50" s="76" t="s">
        <v>169</v>
      </c>
      <c r="F50" s="156">
        <f>F49/1.1</f>
        <v>3542.7272727272725</v>
      </c>
      <c r="G50" s="76" t="s">
        <v>169</v>
      </c>
      <c r="H50" s="156">
        <f>H49/1.1</f>
        <v>3861.363636363636</v>
      </c>
      <c r="I50" s="76" t="s">
        <v>169</v>
      </c>
      <c r="J50" s="156">
        <f>J49/1.1</f>
        <v>2384.772727272727</v>
      </c>
      <c r="K50" s="76" t="s">
        <v>169</v>
      </c>
      <c r="L50" s="156">
        <f>L49/1.1</f>
        <v>1817.0454545454545</v>
      </c>
      <c r="M50" s="76" t="s">
        <v>169</v>
      </c>
      <c r="N50" s="156">
        <f>N49/1.1</f>
        <v>2044.3181818181818</v>
      </c>
      <c r="O50" s="105"/>
      <c r="P50" s="107"/>
      <c r="Q50" s="107"/>
      <c r="R50" s="107"/>
      <c r="S50" s="20"/>
      <c r="T50" s="110"/>
      <c r="U50" s="20"/>
      <c r="V50" s="110"/>
      <c r="W50" s="20"/>
      <c r="X50" s="110"/>
      <c r="Y50" s="20"/>
      <c r="Z50" s="110"/>
      <c r="AA50" s="20"/>
      <c r="AB50" s="110"/>
      <c r="AC50" s="20"/>
      <c r="AD50" s="110"/>
    </row>
    <row r="51" spans="1:30" x14ac:dyDescent="0.2">
      <c r="S51" s="20"/>
      <c r="T51" s="20"/>
      <c r="U51" s="20"/>
      <c r="V51" s="20"/>
      <c r="W51" s="20"/>
      <c r="X51" s="20"/>
    </row>
    <row r="52" spans="1:30" ht="16" x14ac:dyDescent="0.2">
      <c r="C52" s="231" t="s">
        <v>170</v>
      </c>
      <c r="D52" s="231"/>
    </row>
    <row r="53" spans="1:30" ht="16" x14ac:dyDescent="0.2">
      <c r="C53" s="79" t="s">
        <v>41</v>
      </c>
      <c r="D53" s="80">
        <f>SUM(D48,F48,H48,J48,L48,N48)</f>
        <v>245</v>
      </c>
    </row>
    <row r="54" spans="1:30" ht="16" x14ac:dyDescent="0.2">
      <c r="C54" s="79" t="s">
        <v>168</v>
      </c>
      <c r="D54" s="148">
        <f>SUM(D49,F49,H49,J49,L49,N49)</f>
        <v>18762.75</v>
      </c>
      <c r="E54">
        <v>18750</v>
      </c>
    </row>
    <row r="55" spans="1:30" ht="16" x14ac:dyDescent="0.2">
      <c r="C55" s="79" t="s">
        <v>169</v>
      </c>
      <c r="D55" s="148">
        <f>SUM(D50,F50,H50,J50,L50,N50)</f>
        <v>17057.045454545452</v>
      </c>
    </row>
    <row r="58" spans="1:30" ht="16" thickBot="1" x14ac:dyDescent="0.25">
      <c r="B58" s="96" t="s">
        <v>187</v>
      </c>
    </row>
    <row r="59" spans="1:30" ht="15.75" customHeight="1" thickBot="1" x14ac:dyDescent="0.25">
      <c r="A59" s="251" t="s">
        <v>182</v>
      </c>
      <c r="B59" s="241" t="s">
        <v>141</v>
      </c>
      <c r="C59" s="240" t="s">
        <v>142</v>
      </c>
      <c r="D59" s="240"/>
      <c r="E59" s="228" t="s">
        <v>143</v>
      </c>
      <c r="F59" s="228"/>
      <c r="G59" s="228" t="s">
        <v>144</v>
      </c>
      <c r="H59" s="228"/>
      <c r="I59" s="252"/>
      <c r="J59" s="252"/>
      <c r="K59" s="252"/>
      <c r="L59" s="252"/>
      <c r="M59" s="252"/>
      <c r="N59" s="252"/>
      <c r="O59" s="252"/>
      <c r="P59" s="252"/>
      <c r="Q59" s="186"/>
      <c r="R59" s="186"/>
      <c r="S59" s="252"/>
      <c r="T59" s="252"/>
      <c r="U59" s="252"/>
      <c r="V59" s="252"/>
      <c r="W59" s="252"/>
      <c r="X59" s="252"/>
      <c r="Y59" s="252"/>
      <c r="Z59" s="252"/>
      <c r="AA59" s="252"/>
      <c r="AB59" s="252"/>
      <c r="AC59" s="252"/>
      <c r="AD59" s="252"/>
    </row>
    <row r="60" spans="1:30" ht="16" thickBot="1" x14ac:dyDescent="0.25">
      <c r="A60" s="251"/>
      <c r="B60" s="241"/>
      <c r="C60" s="62" t="s">
        <v>33</v>
      </c>
      <c r="D60" s="63" t="s">
        <v>127</v>
      </c>
      <c r="E60" s="64" t="s">
        <v>33</v>
      </c>
      <c r="F60" s="63" t="s">
        <v>134</v>
      </c>
      <c r="G60" s="64" t="s">
        <v>33</v>
      </c>
      <c r="H60" s="111" t="s">
        <v>136</v>
      </c>
      <c r="I60" s="20"/>
      <c r="J60" s="20"/>
      <c r="K60" s="20"/>
      <c r="L60" s="20"/>
      <c r="M60" s="20"/>
      <c r="N60" s="20"/>
      <c r="O60" s="20"/>
      <c r="P60" s="20"/>
      <c r="Q60" s="20"/>
      <c r="R60" s="20"/>
      <c r="S60" s="20"/>
      <c r="T60" s="20"/>
      <c r="U60" s="20"/>
      <c r="V60" s="20"/>
      <c r="W60" s="20"/>
      <c r="X60" s="20"/>
      <c r="Y60" s="20"/>
      <c r="Z60" s="20"/>
      <c r="AA60" s="20"/>
      <c r="AB60" s="20"/>
      <c r="AC60" s="20"/>
      <c r="AD60" s="20"/>
    </row>
    <row r="61" spans="1:30" ht="16" thickBot="1" x14ac:dyDescent="0.25">
      <c r="A61" s="251"/>
      <c r="B61" s="241"/>
      <c r="C61" s="65" t="s">
        <v>36</v>
      </c>
      <c r="D61" s="66" t="s">
        <v>60</v>
      </c>
      <c r="E61" s="67" t="s">
        <v>36</v>
      </c>
      <c r="F61" s="66" t="s">
        <v>91</v>
      </c>
      <c r="G61" s="67" t="s">
        <v>36</v>
      </c>
      <c r="H61" s="112" t="s">
        <v>137</v>
      </c>
      <c r="I61" s="20"/>
      <c r="J61" s="20"/>
      <c r="K61" s="20"/>
      <c r="L61" s="20"/>
      <c r="M61" s="20"/>
      <c r="N61" s="20"/>
      <c r="O61" s="20"/>
      <c r="P61" s="20"/>
      <c r="Q61" s="20"/>
      <c r="R61" s="20"/>
      <c r="S61" s="20"/>
      <c r="T61" s="20"/>
      <c r="U61" s="20"/>
      <c r="V61" s="20"/>
      <c r="W61" s="20"/>
      <c r="X61" s="20"/>
      <c r="Y61" s="20"/>
      <c r="Z61" s="20"/>
      <c r="AA61" s="20"/>
      <c r="AB61" s="20"/>
      <c r="AC61" s="20"/>
      <c r="AD61" s="20"/>
    </row>
    <row r="62" spans="1:30" x14ac:dyDescent="0.2">
      <c r="A62" s="251"/>
      <c r="B62" s="241"/>
      <c r="C62" s="68" t="s">
        <v>31</v>
      </c>
      <c r="D62" s="69">
        <v>69.95</v>
      </c>
      <c r="E62" s="70" t="s">
        <v>31</v>
      </c>
      <c r="F62" s="69">
        <v>79.95</v>
      </c>
      <c r="G62" s="70" t="s">
        <v>31</v>
      </c>
      <c r="H62" s="113">
        <v>99.95</v>
      </c>
      <c r="I62" s="20"/>
      <c r="J62" s="108"/>
      <c r="K62" s="20"/>
      <c r="L62" s="108"/>
      <c r="M62" s="20"/>
      <c r="N62" s="108"/>
      <c r="O62" s="20"/>
      <c r="P62" s="108"/>
      <c r="Q62" s="108"/>
      <c r="R62" s="108"/>
      <c r="S62" s="20"/>
      <c r="T62" s="108"/>
      <c r="U62" s="20"/>
      <c r="V62" s="108"/>
      <c r="W62" s="20"/>
      <c r="X62" s="108"/>
      <c r="Y62" s="20"/>
      <c r="Z62" s="108"/>
      <c r="AA62" s="20"/>
      <c r="AB62" s="108"/>
      <c r="AC62" s="20"/>
      <c r="AD62" s="108"/>
    </row>
    <row r="63" spans="1:30" ht="16" x14ac:dyDescent="0.2">
      <c r="A63" s="251"/>
      <c r="B63" s="185"/>
      <c r="C63" s="71" t="s">
        <v>30</v>
      </c>
      <c r="D63" s="72" t="s">
        <v>44</v>
      </c>
      <c r="E63" s="71" t="s">
        <v>30</v>
      </c>
      <c r="F63" s="72" t="s">
        <v>50</v>
      </c>
      <c r="G63" s="71" t="s">
        <v>30</v>
      </c>
      <c r="H63" s="114" t="s">
        <v>61</v>
      </c>
      <c r="I63" s="20"/>
      <c r="J63" s="108"/>
      <c r="K63" s="20"/>
      <c r="L63" s="108"/>
      <c r="M63" s="20"/>
      <c r="N63" s="108"/>
      <c r="O63" s="20"/>
      <c r="P63" s="108"/>
      <c r="Q63" s="108"/>
      <c r="R63" s="108"/>
      <c r="S63" s="20"/>
      <c r="T63" s="108"/>
      <c r="U63" s="20"/>
      <c r="V63" s="108"/>
      <c r="W63" s="20"/>
      <c r="X63" s="108"/>
      <c r="Y63" s="20"/>
      <c r="Z63" s="108"/>
      <c r="AA63" s="20"/>
      <c r="AB63" s="108"/>
      <c r="AC63" s="20"/>
      <c r="AD63" s="108"/>
    </row>
    <row r="64" spans="1:30" ht="105" customHeight="1" x14ac:dyDescent="0.2">
      <c r="A64" s="251"/>
      <c r="B64" s="74" t="s">
        <v>63</v>
      </c>
      <c r="C64" s="233"/>
      <c r="D64" s="233"/>
      <c r="E64" s="234"/>
      <c r="F64" s="234"/>
      <c r="G64" s="234"/>
      <c r="H64" s="234"/>
      <c r="I64" s="223"/>
      <c r="J64" s="223"/>
      <c r="K64" s="253"/>
      <c r="L64" s="253"/>
      <c r="M64" s="253"/>
      <c r="N64" s="253"/>
      <c r="O64" s="253"/>
      <c r="P64" s="253"/>
      <c r="Q64" s="187"/>
      <c r="R64" s="187"/>
      <c r="S64" s="253"/>
      <c r="T64" s="253"/>
      <c r="U64" s="253"/>
      <c r="V64" s="253"/>
      <c r="W64" s="253"/>
      <c r="X64" s="253"/>
      <c r="Y64" s="253"/>
      <c r="Z64" s="253"/>
      <c r="AA64" s="253"/>
      <c r="AB64" s="253"/>
      <c r="AC64" s="253"/>
      <c r="AD64" s="253"/>
    </row>
    <row r="65" spans="1:30" ht="105" customHeight="1" x14ac:dyDescent="0.2">
      <c r="A65" s="251"/>
      <c r="B65" s="74" t="s">
        <v>165</v>
      </c>
      <c r="C65" s="233"/>
      <c r="D65" s="233"/>
      <c r="E65" s="234"/>
      <c r="F65" s="234"/>
      <c r="G65" s="234"/>
      <c r="H65" s="234"/>
      <c r="I65" s="223"/>
      <c r="J65" s="223"/>
      <c r="K65" s="253"/>
      <c r="L65" s="253"/>
      <c r="M65" s="253"/>
      <c r="N65" s="253"/>
      <c r="O65" s="253"/>
      <c r="P65" s="253"/>
      <c r="Q65" s="187"/>
      <c r="R65" s="187"/>
      <c r="S65" s="253"/>
      <c r="T65" s="253"/>
      <c r="U65" s="253"/>
      <c r="V65" s="253"/>
      <c r="W65" s="253"/>
      <c r="X65" s="253"/>
      <c r="Y65" s="253"/>
      <c r="Z65" s="253"/>
      <c r="AA65" s="253"/>
      <c r="AB65" s="253"/>
      <c r="AC65" s="253"/>
      <c r="AD65" s="253"/>
    </row>
    <row r="66" spans="1:30" ht="105" customHeight="1" thickBot="1" x14ac:dyDescent="0.25">
      <c r="A66" s="251"/>
      <c r="B66" s="75" t="s">
        <v>167</v>
      </c>
      <c r="C66" s="227"/>
      <c r="D66" s="227"/>
      <c r="E66" s="224"/>
      <c r="F66" s="224"/>
      <c r="G66" s="224"/>
      <c r="H66" s="224"/>
      <c r="I66" s="223"/>
      <c r="J66" s="223"/>
      <c r="K66" s="253"/>
      <c r="L66" s="253"/>
      <c r="M66" s="253"/>
      <c r="N66" s="253"/>
      <c r="O66" s="253"/>
      <c r="P66" s="253"/>
      <c r="Q66" s="187"/>
      <c r="R66" s="187"/>
      <c r="S66" s="253"/>
      <c r="T66" s="253"/>
      <c r="U66" s="253"/>
      <c r="V66" s="253"/>
      <c r="W66" s="253"/>
      <c r="X66" s="253"/>
      <c r="Y66" s="253"/>
      <c r="Z66" s="253"/>
      <c r="AA66" s="253"/>
      <c r="AB66" s="253"/>
      <c r="AC66" s="253"/>
      <c r="AD66" s="253"/>
    </row>
    <row r="67" spans="1:30" x14ac:dyDescent="0.2">
      <c r="C67" s="76" t="s">
        <v>41</v>
      </c>
      <c r="D67" s="77">
        <v>50</v>
      </c>
      <c r="E67" s="76" t="s">
        <v>41</v>
      </c>
      <c r="F67" s="77">
        <v>30</v>
      </c>
      <c r="G67" s="76" t="s">
        <v>41</v>
      </c>
      <c r="H67" s="77">
        <v>20</v>
      </c>
      <c r="I67" s="20"/>
      <c r="J67" s="109"/>
      <c r="K67" s="20"/>
      <c r="L67" s="109"/>
      <c r="M67" s="20"/>
      <c r="N67" s="109"/>
      <c r="O67" s="20"/>
      <c r="P67" s="109"/>
      <c r="Q67" s="109"/>
      <c r="R67" s="109"/>
      <c r="S67" s="20"/>
      <c r="T67" s="109"/>
      <c r="U67" s="20"/>
      <c r="V67" s="109"/>
      <c r="W67" s="20"/>
      <c r="X67" s="109"/>
      <c r="Y67" s="20"/>
      <c r="Z67" s="109"/>
      <c r="AA67" s="20"/>
      <c r="AB67" s="109"/>
      <c r="AC67" s="20"/>
      <c r="AD67" s="109"/>
    </row>
    <row r="68" spans="1:30" ht="16" x14ac:dyDescent="0.2">
      <c r="C68" s="76" t="s">
        <v>168</v>
      </c>
      <c r="D68" s="156">
        <f>D67*D62</f>
        <v>3497.5</v>
      </c>
      <c r="E68" s="76" t="s">
        <v>168</v>
      </c>
      <c r="F68" s="156">
        <f>F67*F62</f>
        <v>2398.5</v>
      </c>
      <c r="G68" s="76" t="s">
        <v>168</v>
      </c>
      <c r="H68" s="156">
        <f>H67*H62</f>
        <v>1999</v>
      </c>
      <c r="I68" s="20"/>
      <c r="J68" s="110"/>
      <c r="K68" s="20"/>
      <c r="L68" s="110"/>
      <c r="M68" s="20"/>
      <c r="N68" s="110"/>
      <c r="O68" s="20"/>
      <c r="P68" s="110"/>
      <c r="Q68" s="110"/>
      <c r="R68" s="110"/>
      <c r="S68" s="20"/>
      <c r="T68" s="110"/>
      <c r="U68" s="20"/>
      <c r="V68" s="110"/>
      <c r="W68" s="20"/>
      <c r="X68" s="110"/>
      <c r="Y68" s="20"/>
      <c r="Z68" s="110"/>
      <c r="AA68" s="20"/>
      <c r="AB68" s="110"/>
      <c r="AC68" s="20"/>
      <c r="AD68" s="110"/>
    </row>
    <row r="69" spans="1:30" ht="16" x14ac:dyDescent="0.2">
      <c r="C69" s="76" t="s">
        <v>169</v>
      </c>
      <c r="D69" s="156">
        <f>D68/1.1</f>
        <v>3179.5454545454545</v>
      </c>
      <c r="E69" s="76" t="s">
        <v>169</v>
      </c>
      <c r="F69" s="156">
        <f>F68/1.1</f>
        <v>2180.4545454545455</v>
      </c>
      <c r="G69" s="76" t="s">
        <v>169</v>
      </c>
      <c r="H69" s="156">
        <f>H68/1.1</f>
        <v>1817.272727272727</v>
      </c>
      <c r="I69" s="20"/>
      <c r="J69" s="110"/>
      <c r="K69" s="20"/>
      <c r="L69" s="110"/>
      <c r="M69" s="20"/>
      <c r="N69" s="110"/>
      <c r="O69" s="20"/>
      <c r="P69" s="110"/>
      <c r="Q69" s="110"/>
      <c r="R69" s="110"/>
      <c r="S69" s="20"/>
      <c r="T69" s="110"/>
      <c r="U69" s="20"/>
      <c r="V69" s="110"/>
      <c r="W69" s="20"/>
      <c r="X69" s="110"/>
      <c r="Y69" s="20"/>
      <c r="Z69" s="110"/>
      <c r="AA69" s="20"/>
      <c r="AB69" s="110"/>
      <c r="AC69" s="20"/>
      <c r="AD69" s="110"/>
    </row>
    <row r="70" spans="1:30" x14ac:dyDescent="0.2">
      <c r="I70" s="20"/>
      <c r="J70" s="20"/>
      <c r="K70" s="20"/>
      <c r="L70" s="20"/>
      <c r="M70" s="20"/>
      <c r="N70" s="20"/>
      <c r="O70" s="20"/>
      <c r="P70" s="20"/>
      <c r="Q70" s="20"/>
      <c r="R70" s="20"/>
      <c r="S70" s="20"/>
      <c r="T70" s="20"/>
      <c r="U70" s="20"/>
      <c r="V70" s="20"/>
      <c r="W70" s="20"/>
      <c r="X70" s="20"/>
      <c r="Y70" s="20"/>
      <c r="Z70" s="20"/>
      <c r="AA70" s="20"/>
      <c r="AB70" s="20"/>
      <c r="AC70" s="20"/>
      <c r="AD70" s="20"/>
    </row>
    <row r="71" spans="1:30" ht="16" x14ac:dyDescent="0.2">
      <c r="C71" s="231" t="s">
        <v>170</v>
      </c>
      <c r="D71" s="231"/>
    </row>
    <row r="72" spans="1:30" ht="16" x14ac:dyDescent="0.2">
      <c r="C72" s="79" t="s">
        <v>41</v>
      </c>
      <c r="D72" s="80">
        <f>SUM(D67,F67,H67)</f>
        <v>100</v>
      </c>
    </row>
    <row r="73" spans="1:30" ht="16" x14ac:dyDescent="0.2">
      <c r="C73" s="79" t="s">
        <v>168</v>
      </c>
      <c r="D73" s="81">
        <f>SUM(D68,F68,H68)</f>
        <v>7895</v>
      </c>
    </row>
    <row r="74" spans="1:30" ht="16" x14ac:dyDescent="0.2">
      <c r="C74" s="79" t="s">
        <v>169</v>
      </c>
      <c r="D74" s="81">
        <f>D73/1.1</f>
        <v>7177.272727272727</v>
      </c>
    </row>
    <row r="77" spans="1:30" ht="16" thickBot="1" x14ac:dyDescent="0.25"/>
    <row r="78" spans="1:30" ht="32" x14ac:dyDescent="0.2">
      <c r="C78" t="s">
        <v>15</v>
      </c>
      <c r="D78" s="54" t="s">
        <v>16</v>
      </c>
      <c r="E78" s="55" t="s">
        <v>17</v>
      </c>
      <c r="F78" s="56" t="s">
        <v>18</v>
      </c>
      <c r="G78" s="57" t="s">
        <v>19</v>
      </c>
      <c r="J78" t="s">
        <v>188</v>
      </c>
      <c r="L78">
        <f>SUM(D72,D53,D35,D15)</f>
        <v>1162</v>
      </c>
    </row>
    <row r="79" spans="1:30" ht="17" x14ac:dyDescent="0.2">
      <c r="D79" s="169" t="s">
        <v>20</v>
      </c>
      <c r="E79" s="176" t="s">
        <v>21</v>
      </c>
      <c r="F79" s="170">
        <v>15</v>
      </c>
      <c r="G79" s="177">
        <v>30</v>
      </c>
      <c r="J79" t="s">
        <v>189</v>
      </c>
      <c r="L79" s="149">
        <f>SUM(D73,D54,D36,D16)</f>
        <v>63026.9</v>
      </c>
    </row>
    <row r="80" spans="1:30" ht="34" x14ac:dyDescent="0.2">
      <c r="D80" s="178" t="s">
        <v>22</v>
      </c>
      <c r="E80" s="176" t="s">
        <v>23</v>
      </c>
      <c r="F80" s="179">
        <v>30</v>
      </c>
      <c r="G80" s="180">
        <v>60</v>
      </c>
      <c r="J80" t="s">
        <v>190</v>
      </c>
      <c r="L80" s="149">
        <f>SUM(D74,D55,D37,D17)</f>
        <v>57297.181818181823</v>
      </c>
    </row>
    <row r="81" spans="3:14" ht="34" x14ac:dyDescent="0.2">
      <c r="D81" s="169" t="s">
        <v>24</v>
      </c>
      <c r="E81" s="176" t="s">
        <v>25</v>
      </c>
      <c r="F81" s="170">
        <v>60</v>
      </c>
      <c r="G81" s="177">
        <v>100</v>
      </c>
    </row>
    <row r="82" spans="3:14" x14ac:dyDescent="0.2">
      <c r="C82" s="50"/>
      <c r="D82" s="50"/>
      <c r="E82" s="153"/>
      <c r="F82" s="153"/>
      <c r="G82" s="154"/>
    </row>
    <row r="83" spans="3:14" ht="16" thickBot="1" x14ac:dyDescent="0.25"/>
    <row r="84" spans="3:14" ht="32" x14ac:dyDescent="0.2">
      <c r="C84" s="204" t="s">
        <v>26</v>
      </c>
      <c r="D84" s="54" t="s">
        <v>16</v>
      </c>
      <c r="E84" s="55" t="s">
        <v>17</v>
      </c>
      <c r="F84" s="56" t="s">
        <v>18</v>
      </c>
      <c r="G84" s="57" t="s">
        <v>19</v>
      </c>
      <c r="J84" t="s">
        <v>6</v>
      </c>
      <c r="K84" s="149">
        <f>D16</f>
        <v>26903.4</v>
      </c>
      <c r="L84" s="152">
        <v>0.43</v>
      </c>
      <c r="M84" s="126">
        <f>K84/K88</f>
        <v>0.42685583457222237</v>
      </c>
      <c r="N84" s="135">
        <f>M84</f>
        <v>0.42685583457222237</v>
      </c>
    </row>
    <row r="85" spans="3:14" ht="17" x14ac:dyDescent="0.2">
      <c r="C85" s="205"/>
      <c r="D85" s="169" t="s">
        <v>20</v>
      </c>
      <c r="E85" s="176" t="s">
        <v>21</v>
      </c>
      <c r="F85" s="170">
        <v>15</v>
      </c>
      <c r="G85" s="177">
        <v>25</v>
      </c>
      <c r="J85" t="s">
        <v>7</v>
      </c>
      <c r="K85" s="150">
        <f>D36</f>
        <v>9465.75</v>
      </c>
      <c r="L85" s="152">
        <v>0.15</v>
      </c>
      <c r="M85" s="126">
        <f>K85/K88</f>
        <v>0.15018587301612485</v>
      </c>
      <c r="N85" s="135">
        <f>M85</f>
        <v>0.15018587301612485</v>
      </c>
    </row>
    <row r="86" spans="3:14" ht="34" x14ac:dyDescent="0.2">
      <c r="D86" s="178" t="s">
        <v>22</v>
      </c>
      <c r="E86" s="176" t="s">
        <v>23</v>
      </c>
      <c r="F86" s="179">
        <v>30</v>
      </c>
      <c r="G86" s="180">
        <v>50</v>
      </c>
      <c r="J86" t="s">
        <v>181</v>
      </c>
      <c r="K86" s="149">
        <f>D54</f>
        <v>18762.75</v>
      </c>
      <c r="L86" s="152">
        <v>0.3</v>
      </c>
      <c r="M86" s="126">
        <f>K86/K88</f>
        <v>0.29769431782302475</v>
      </c>
      <c r="N86" s="135">
        <f>M86</f>
        <v>0.29769431782302475</v>
      </c>
    </row>
    <row r="87" spans="3:14" ht="34" x14ac:dyDescent="0.2">
      <c r="D87" s="169" t="s">
        <v>24</v>
      </c>
      <c r="E87" s="176" t="s">
        <v>25</v>
      </c>
      <c r="F87" s="170">
        <v>40</v>
      </c>
      <c r="G87" s="177">
        <v>60</v>
      </c>
      <c r="J87" t="s">
        <v>9</v>
      </c>
      <c r="K87" s="150">
        <f>D73</f>
        <v>7895</v>
      </c>
      <c r="L87" s="152">
        <v>0.12</v>
      </c>
      <c r="M87" s="126">
        <f>K87/K88</f>
        <v>0.12526397458862804</v>
      </c>
      <c r="N87" s="135">
        <f>M87</f>
        <v>0.12526397458862804</v>
      </c>
    </row>
    <row r="88" spans="3:14" ht="16" thickBot="1" x14ac:dyDescent="0.25">
      <c r="K88" s="149">
        <f>L79</f>
        <v>63026.9</v>
      </c>
      <c r="L88" s="151">
        <v>62500</v>
      </c>
    </row>
    <row r="89" spans="3:14" ht="32" x14ac:dyDescent="0.2">
      <c r="C89" s="169" t="s">
        <v>9</v>
      </c>
      <c r="D89" s="54" t="s">
        <v>16</v>
      </c>
      <c r="E89" s="55" t="s">
        <v>17</v>
      </c>
      <c r="F89" s="56" t="s">
        <v>18</v>
      </c>
      <c r="G89" s="57" t="s">
        <v>19</v>
      </c>
    </row>
    <row r="90" spans="3:14" ht="17" x14ac:dyDescent="0.2">
      <c r="D90" s="169" t="s">
        <v>20</v>
      </c>
      <c r="E90" s="176" t="s">
        <v>21</v>
      </c>
      <c r="F90" s="170">
        <v>15</v>
      </c>
      <c r="G90" s="177">
        <v>25</v>
      </c>
    </row>
    <row r="91" spans="3:14" ht="34" x14ac:dyDescent="0.2">
      <c r="D91" s="178" t="s">
        <v>22</v>
      </c>
      <c r="E91" s="176" t="s">
        <v>23</v>
      </c>
      <c r="F91" s="179">
        <v>15</v>
      </c>
      <c r="G91" s="180">
        <v>35</v>
      </c>
    </row>
    <row r="92" spans="3:14" ht="34" x14ac:dyDescent="0.2">
      <c r="D92" s="169" t="s">
        <v>24</v>
      </c>
      <c r="E92" s="176" t="s">
        <v>25</v>
      </c>
      <c r="F92" s="170">
        <v>20</v>
      </c>
      <c r="G92" s="177">
        <v>50</v>
      </c>
    </row>
  </sheetData>
  <mergeCells count="225">
    <mergeCell ref="AA65:AB65"/>
    <mergeCell ref="AC65:AD65"/>
    <mergeCell ref="C66:D66"/>
    <mergeCell ref="E66:F66"/>
    <mergeCell ref="G66:H66"/>
    <mergeCell ref="I66:J66"/>
    <mergeCell ref="K66:L66"/>
    <mergeCell ref="M66:N66"/>
    <mergeCell ref="O66:P66"/>
    <mergeCell ref="S66:T66"/>
    <mergeCell ref="U66:V66"/>
    <mergeCell ref="W66:X66"/>
    <mergeCell ref="Y66:Z66"/>
    <mergeCell ref="AA66:AB66"/>
    <mergeCell ref="AC66:AD66"/>
    <mergeCell ref="S65:T65"/>
    <mergeCell ref="U65:V65"/>
    <mergeCell ref="W65:X65"/>
    <mergeCell ref="Y65:Z65"/>
    <mergeCell ref="G65:H65"/>
    <mergeCell ref="I65:J65"/>
    <mergeCell ref="O65:P65"/>
    <mergeCell ref="AA59:AB59"/>
    <mergeCell ref="AC59:AD59"/>
    <mergeCell ref="C64:D64"/>
    <mergeCell ref="E64:F64"/>
    <mergeCell ref="G64:H64"/>
    <mergeCell ref="I64:J64"/>
    <mergeCell ref="K64:L64"/>
    <mergeCell ref="M64:N64"/>
    <mergeCell ref="O64:P64"/>
    <mergeCell ref="S64:T64"/>
    <mergeCell ref="U64:V64"/>
    <mergeCell ref="W64:X64"/>
    <mergeCell ref="Y64:Z64"/>
    <mergeCell ref="AA64:AB64"/>
    <mergeCell ref="AC64:AD64"/>
    <mergeCell ref="S59:T59"/>
    <mergeCell ref="U59:V59"/>
    <mergeCell ref="W59:X59"/>
    <mergeCell ref="Y59:Z59"/>
    <mergeCell ref="G59:H59"/>
    <mergeCell ref="I59:J59"/>
    <mergeCell ref="K59:L59"/>
    <mergeCell ref="M59:N59"/>
    <mergeCell ref="O59:P59"/>
    <mergeCell ref="C52:D52"/>
    <mergeCell ref="A59:A66"/>
    <mergeCell ref="B59:B62"/>
    <mergeCell ref="C59:D59"/>
    <mergeCell ref="E59:F59"/>
    <mergeCell ref="C65:D65"/>
    <mergeCell ref="E65:F65"/>
    <mergeCell ref="K65:L65"/>
    <mergeCell ref="M65:N65"/>
    <mergeCell ref="M40:N40"/>
    <mergeCell ref="O40:P40"/>
    <mergeCell ref="AA46:AB46"/>
    <mergeCell ref="AC46:AD46"/>
    <mergeCell ref="C47:D47"/>
    <mergeCell ref="E47:F47"/>
    <mergeCell ref="I47:J47"/>
    <mergeCell ref="K47:L47"/>
    <mergeCell ref="G47:H47"/>
    <mergeCell ref="M47:N47"/>
    <mergeCell ref="O47:P47"/>
    <mergeCell ref="S47:T47"/>
    <mergeCell ref="U47:V47"/>
    <mergeCell ref="W47:X47"/>
    <mergeCell ref="Y47:Z47"/>
    <mergeCell ref="AA47:AB47"/>
    <mergeCell ref="AC47:AD47"/>
    <mergeCell ref="S46:T46"/>
    <mergeCell ref="U46:V46"/>
    <mergeCell ref="W46:X46"/>
    <mergeCell ref="Y46:Z46"/>
    <mergeCell ref="I46:J46"/>
    <mergeCell ref="K46:L46"/>
    <mergeCell ref="G46:H46"/>
    <mergeCell ref="M46:N46"/>
    <mergeCell ref="O46:P46"/>
    <mergeCell ref="AA40:AB40"/>
    <mergeCell ref="AC40:AD40"/>
    <mergeCell ref="C45:D45"/>
    <mergeCell ref="E45:F45"/>
    <mergeCell ref="I45:J45"/>
    <mergeCell ref="K45:L45"/>
    <mergeCell ref="G45:H45"/>
    <mergeCell ref="M45:N45"/>
    <mergeCell ref="O45:P45"/>
    <mergeCell ref="S45:T45"/>
    <mergeCell ref="U45:V45"/>
    <mergeCell ref="W45:X45"/>
    <mergeCell ref="Y45:Z45"/>
    <mergeCell ref="AA45:AB45"/>
    <mergeCell ref="AC45:AD45"/>
    <mergeCell ref="S40:T40"/>
    <mergeCell ref="U40:V40"/>
    <mergeCell ref="W40:X40"/>
    <mergeCell ref="Y40:Z40"/>
    <mergeCell ref="I40:J40"/>
    <mergeCell ref="K40:L40"/>
    <mergeCell ref="G40:H40"/>
    <mergeCell ref="AG28:AH28"/>
    <mergeCell ref="C29:D29"/>
    <mergeCell ref="K29:L29"/>
    <mergeCell ref="I29:J29"/>
    <mergeCell ref="Q29:R29"/>
    <mergeCell ref="S29:T29"/>
    <mergeCell ref="W29:X29"/>
    <mergeCell ref="Y29:Z29"/>
    <mergeCell ref="AA29:AB29"/>
    <mergeCell ref="AC29:AD29"/>
    <mergeCell ref="AE29:AF29"/>
    <mergeCell ref="AG29:AH29"/>
    <mergeCell ref="Y28:Z28"/>
    <mergeCell ref="AA28:AB28"/>
    <mergeCell ref="AC28:AD28"/>
    <mergeCell ref="AE28:AF28"/>
    <mergeCell ref="Q28:R28"/>
    <mergeCell ref="S28:T28"/>
    <mergeCell ref="C28:D28"/>
    <mergeCell ref="K28:L28"/>
    <mergeCell ref="I28:J28"/>
    <mergeCell ref="W28:X28"/>
    <mergeCell ref="E28:F28"/>
    <mergeCell ref="AG22:AH22"/>
    <mergeCell ref="C27:D27"/>
    <mergeCell ref="K27:L27"/>
    <mergeCell ref="I27:J27"/>
    <mergeCell ref="Q27:R27"/>
    <mergeCell ref="S27:T27"/>
    <mergeCell ref="W27:X27"/>
    <mergeCell ref="Y27:Z27"/>
    <mergeCell ref="AA27:AB27"/>
    <mergeCell ref="AC27:AD27"/>
    <mergeCell ref="AE27:AF27"/>
    <mergeCell ref="AG27:AH27"/>
    <mergeCell ref="Y22:Z22"/>
    <mergeCell ref="AA22:AB22"/>
    <mergeCell ref="AC22:AD22"/>
    <mergeCell ref="AE22:AF22"/>
    <mergeCell ref="Q22:R22"/>
    <mergeCell ref="S22:T22"/>
    <mergeCell ref="W22:X22"/>
    <mergeCell ref="K22:L22"/>
    <mergeCell ref="I22:J22"/>
    <mergeCell ref="E22:F22"/>
    <mergeCell ref="E27:F27"/>
    <mergeCell ref="G22:H22"/>
    <mergeCell ref="G27:H27"/>
    <mergeCell ref="G28:H28"/>
    <mergeCell ref="Y9:Z9"/>
    <mergeCell ref="AA9:AB9"/>
    <mergeCell ref="AC9:AD9"/>
    <mergeCell ref="C14:D14"/>
    <mergeCell ref="K9:L9"/>
    <mergeCell ref="M9:N9"/>
    <mergeCell ref="O9:P9"/>
    <mergeCell ref="S9:T9"/>
    <mergeCell ref="U9:V9"/>
    <mergeCell ref="W9:X9"/>
    <mergeCell ref="Q9:R9"/>
    <mergeCell ref="U8:V8"/>
    <mergeCell ref="W8:X8"/>
    <mergeCell ref="Y8:Z8"/>
    <mergeCell ref="AA8:AB8"/>
    <mergeCell ref="AC8:AD8"/>
    <mergeCell ref="AA7:AB7"/>
    <mergeCell ref="AC7:AD7"/>
    <mergeCell ref="C8:D8"/>
    <mergeCell ref="E8:F8"/>
    <mergeCell ref="G8:H8"/>
    <mergeCell ref="I8:J8"/>
    <mergeCell ref="K8:L8"/>
    <mergeCell ref="M8:N8"/>
    <mergeCell ref="O8:P8"/>
    <mergeCell ref="S8:T8"/>
    <mergeCell ref="O7:P7"/>
    <mergeCell ref="S7:T7"/>
    <mergeCell ref="U7:V7"/>
    <mergeCell ref="W7:X7"/>
    <mergeCell ref="Y7:Z7"/>
    <mergeCell ref="Q8:R8"/>
    <mergeCell ref="Y2:Z2"/>
    <mergeCell ref="AA2:AB2"/>
    <mergeCell ref="AC2:AD2"/>
    <mergeCell ref="S2:T2"/>
    <mergeCell ref="C7:D7"/>
    <mergeCell ref="E7:F7"/>
    <mergeCell ref="G7:H7"/>
    <mergeCell ref="I7:J7"/>
    <mergeCell ref="K7:L7"/>
    <mergeCell ref="U2:V2"/>
    <mergeCell ref="W2:X2"/>
    <mergeCell ref="M7:N7"/>
    <mergeCell ref="K2:L2"/>
    <mergeCell ref="M2:N2"/>
    <mergeCell ref="O2:P2"/>
    <mergeCell ref="Q2:R2"/>
    <mergeCell ref="Q7:R7"/>
    <mergeCell ref="C84:C85"/>
    <mergeCell ref="A2:A9"/>
    <mergeCell ref="B2:B5"/>
    <mergeCell ref="C2:D2"/>
    <mergeCell ref="E2:F2"/>
    <mergeCell ref="G2:H2"/>
    <mergeCell ref="I2:J2"/>
    <mergeCell ref="C9:D9"/>
    <mergeCell ref="E9:F9"/>
    <mergeCell ref="G9:H9"/>
    <mergeCell ref="I9:J9"/>
    <mergeCell ref="C71:D71"/>
    <mergeCell ref="A22:A29"/>
    <mergeCell ref="B22:B25"/>
    <mergeCell ref="C22:D22"/>
    <mergeCell ref="E29:F29"/>
    <mergeCell ref="G29:H29"/>
    <mergeCell ref="C34:D34"/>
    <mergeCell ref="A40:A47"/>
    <mergeCell ref="B40:B43"/>
    <mergeCell ref="C40:D40"/>
    <mergeCell ref="E40:F40"/>
    <mergeCell ref="C46:D46"/>
    <mergeCell ref="E46:F46"/>
  </mergeCells>
  <pageMargins left="0.7" right="0.7" top="0.75" bottom="0.75" header="0.3" footer="0.3"/>
  <pageSetup paperSize="9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1</vt:i4>
      </vt:variant>
    </vt:vector>
  </HeadingPairs>
  <TitlesOfParts>
    <vt:vector size="5" baseType="lpstr">
      <vt:lpstr>OTB Budget Break Up</vt:lpstr>
      <vt:lpstr>Total Assortment Plan</vt:lpstr>
      <vt:lpstr>Assortment by Grid Sept</vt:lpstr>
      <vt:lpstr>Assortment by Grid Oct</vt:lpstr>
      <vt:lpstr>'OTB Budget Break Up'!Print_Area</vt:lpstr>
    </vt:vector>
  </TitlesOfParts>
  <Manager/>
  <Company>RMIT University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Julie Dugandzic</dc:creator>
  <cp:keywords/>
  <dc:description/>
  <cp:lastModifiedBy>Sherlyn Clarice Andika</cp:lastModifiedBy>
  <cp:revision/>
  <dcterms:created xsi:type="dcterms:W3CDTF">2015-02-24T03:13:15Z</dcterms:created>
  <dcterms:modified xsi:type="dcterms:W3CDTF">2019-09-17T04:23:31Z</dcterms:modified>
  <cp:category/>
  <cp:contentStatus/>
</cp:coreProperties>
</file>